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830" windowHeight="8100" activeTab="0"/>
  </bookViews>
  <sheets>
    <sheet name="Original_Data" sheetId="1" r:id="rId1"/>
    <sheet name="Charts_of_&quot;Original_Data&quot;" sheetId="2" r:id="rId2"/>
  </sheets>
  <definedNames>
    <definedName name="_xlnm.Print_Area" localSheetId="1">'Charts_of_"Original_Data"'!$A$1:$T$163</definedName>
    <definedName name="_xlnm.Print_Area" localSheetId="0">'Original_Data'!$B$3:$L$36</definedName>
  </definedNames>
  <calcPr fullCalcOnLoad="1"/>
</workbook>
</file>

<file path=xl/comments1.xml><?xml version="1.0" encoding="utf-8"?>
<comments xmlns="http://schemas.openxmlformats.org/spreadsheetml/2006/main">
  <authors>
    <author>Jian-yu Lu</author>
  </authors>
  <commentList>
    <comment ref="F3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2884, from Dr. Mark Schafer AdCom Report of 10/25/2015 </t>
        </r>
      </text>
    </comment>
    <comment ref="G3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2075, from IEEE summary 14th month 2014 </t>
        </r>
      </text>
    </comment>
    <comment ref="J3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2001, from IEEE summary 14th month 2014 </t>
        </r>
      </text>
    </comment>
    <comment ref="F1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475.6 from IEEE Joan Kenny on 08/22/2019 </t>
        </r>
      </text>
    </comment>
    <comment ref="F1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480.0 from IEEE Joan Kenny on 08/22/2019 </t>
        </r>
      </text>
    </comment>
    <comment ref="F1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476.3 from IEEE Joan Kenny on 08/22/2019 </t>
        </r>
      </text>
    </comment>
    <comment ref="F1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590.0 from IEEE Joan Kenny on 08/22/2019 </t>
        </r>
      </text>
    </comment>
    <comment ref="G3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1592, 14th month summary (actual) 2020 </t>
        </r>
      </text>
    </comment>
    <comment ref="J3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445, 14th month summary (actual) 2020 </t>
        </r>
      </text>
    </comment>
    <comment ref="J3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1805 (operation net) to 1970 (total net which includes the investment income) by Lori Fedirko, IEEE Business Financial Solutions Manager for UFFC-S on 02/23/2022 to be consistent with other years of the historical data. </t>
        </r>
      </text>
    </comment>
    <comment ref="J3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1747 (operation net) to 1529 (total net which includes the investment income) by Lori Fedirko, IEEE Business Financial Solutions Manager for UFFC-S on 02/23/2022 to be consistent with other years of the historical data. </t>
        </r>
      </text>
    </comment>
    <comment ref="J3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1571 (operation net) to 1000 (total net which includes the investment income) by Lori Fedirko, IEEE Business Financial Solutions Manager for UFFC-S on 02/23/2022 to be consistent with other years of the historical data. </t>
        </r>
      </text>
    </comment>
    <comment ref="J3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2523 (operation net) to 2666 (total net which includes the investment income) by Lori Fedirko, IEEE Business Financial Solutions Manager for UFFC-S on 02/23/2022 to be consistent with other years of the historical data. </t>
        </r>
      </text>
    </comment>
    <comment ref="J3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2391 (operation net) to 1824 (total net which includes the investment income) by Lori Fedirko, IEEE Business Financial Solutions Manager for UFFC-S on 02/23/2022 to be consistent with other years of the historical data. </t>
        </r>
      </text>
    </comment>
    <comment ref="G1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616 to 431 by Lori Fedirko, IEEE Business Financial Solutions Manager for UFFC-S on 02/25/2022 as a correction. </t>
        </r>
      </text>
    </comment>
    <comment ref="G2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1364 to 1354 by Lori Fedirko, IEEE Business Financial Solutions Manager for UFFC-S on 02/25/2022 as a correction. </t>
        </r>
      </text>
    </comment>
    <comment ref="F3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2128 to 2108 by Lori Fedirko, IEEE Business Financial Solutions Manager for UFFC-S on 02/25/2022 as a correction. </t>
        </r>
      </text>
    </comment>
    <comment ref="F3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Changed from 2814 to 2810 by Lori Fedirko, IEEE Business Financial Solutions Manager for UFFC-S on 02/25/2022 as a correction. 
Should be 2803 (the prior year reserve + the total net of current year = current year reserve)? - Joan's comment on 03/09/2022: "In some years there were reserve adjustments made that did not flow through the income statement." </t>
        </r>
      </text>
    </comment>
    <comment ref="J1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1136 was original value. </t>
        </r>
      </text>
    </comment>
    <comment ref="J1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746 was original value. </t>
        </r>
      </text>
    </comment>
    <comment ref="J2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1550 was original value. </t>
        </r>
      </text>
    </comment>
    <comment ref="J2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1062 was original value. </t>
        </r>
      </text>
    </comment>
    <comment ref="J2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1120 was original value. </t>
        </r>
      </text>
    </comment>
    <comment ref="J2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2520 was original value. </t>
        </r>
      </text>
    </comment>
    <comment ref="J2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1399 was original value. </t>
        </r>
      </text>
    </comment>
    <comment ref="J3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1791 was original value. </t>
        </r>
      </text>
    </comment>
    <comment ref="J3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1553 was original value. </t>
        </r>
      </text>
    </comment>
    <comment ref="F2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426 (changed from 439 since current year net plus previous year net should be current year reserve) </t>
        </r>
      </text>
    </comment>
    <comment ref="F2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1620 (changed from 1576 since current year net plus previous year net should be current year reserve) </t>
        </r>
      </text>
    </comment>
    <comment ref="G1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"Total Operation Income" does not include the investment gain or loss. Thus, it is the Society operation income.</t>
        </r>
      </text>
    </comment>
    <comment ref="J1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"Total Expenses (Include Investment Gain/Loss)" is the total Society operation expenses minus the investment gain/loss. If the investiment gain is positive, it may appear as if we have spent less because part of the expenses is offset by the investment gain. </t>
        </r>
      </text>
    </comment>
    <comment ref="H1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The "Total Operation Expenses" is the total Society operation expeses. Data in this column were obtained from IEEE (Lori Fedirko) on 02/25/2022. </t>
        </r>
      </text>
    </comment>
    <comment ref="I1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Positive number means investment gain and negative number means loss. When the investment gain is positive, the "total" expense in Column J may appear less. These values are related to the "IEEE investment income, net" in the IEEE Annual Reports on IEEE website at: https://www.ieee.org/about/annual-report.html 
Data in this column were obtained from IEEE (Lori Fedirko) on 02/25/2022. </t>
        </r>
      </text>
    </comment>
    <comment ref="F3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Normally, the prior year reserve + the total net of current year = current year reserve. However, for 2019, this number includes a $210K for Next Gen implementation cost. - Lori 03/08/2022</t>
        </r>
      </text>
    </comment>
    <comment ref="F38" authorId="0">
      <text>
        <r>
          <rPr>
            <b/>
            <sz val="9"/>
            <rFont val="Tahoma"/>
            <family val="2"/>
          </rPr>
          <t>Jian-yu Lu:</t>
        </r>
        <r>
          <rPr>
            <sz val="9"/>
            <rFont val="Tahoma"/>
            <family val="2"/>
          </rPr>
          <t xml:space="preserve">
5926, 14th month balance (actual) 2020 
Normally, the prior year reserve + the total net of current year = current year reserve. However, for 2020, this number includes $76K on Global Spec loss. - Lori 03/08/2022 </t>
        </r>
      </text>
    </comment>
    <comment ref="F3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Normally, the prior year reserve + the total net of current year = current year reserve. However, for 2019, this number includes a $313K for Global Spec acquisition cost. - Lori 03/08/2022</t>
        </r>
      </text>
    </comment>
    <comment ref="F2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Should be 1065 (the prior year reserve + the total net of current year = current year reserve)? - Joan's comment on 03/09/2022: "In some years there were reserve adjustments made that did not flow through the income statement." </t>
        </r>
      </text>
    </comment>
    <comment ref="F2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Should be 1630 (the prior year reserve + the total net of current year = current year reserve)? - Joan's comment on 03/09/2022: "In some years there were reserve adjustments made that did not flow through the income statement." </t>
        </r>
      </text>
    </comment>
    <comment ref="F2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Should be 1884 (the prior year reserve + the total net of current year = current year reserve)? - Joan's comment on 03/09/2022: "In some years there were reserve adjustments made that did not flow through the income statement." </t>
        </r>
      </text>
    </comment>
    <comment ref="I3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584.4, 14th month summary (actual) 2020 </t>
        </r>
      </text>
    </comment>
    <comment ref="F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May 26, 2022. </t>
        </r>
      </text>
    </comment>
    <comment ref="G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May 26, 2022. </t>
        </r>
      </text>
    </comment>
    <comment ref="H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May 26, 2022. </t>
        </r>
      </text>
    </comment>
    <comment ref="I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May 26, 2022. </t>
        </r>
      </text>
    </comment>
    <comment ref="F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December 6, 2023. </t>
        </r>
      </text>
    </comment>
    <comment ref="G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December 6, 2023. </t>
        </r>
      </text>
    </comment>
    <comment ref="H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December 6, 2023. </t>
        </r>
      </text>
    </comment>
    <comment ref="I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Data from Ms. Lori Fedirko of IEEE on December 6, 2023. </t>
        </r>
      </text>
    </comment>
  </commentList>
</comments>
</file>

<file path=xl/sharedStrings.xml><?xml version="1.0" encoding="utf-8"?>
<sst xmlns="http://schemas.openxmlformats.org/spreadsheetml/2006/main" count="28" uniqueCount="27">
  <si>
    <t>#</t>
  </si>
  <si>
    <t>Year</t>
  </si>
  <si>
    <t>#5:</t>
  </si>
  <si>
    <t>#4:</t>
  </si>
  <si>
    <t>#3:</t>
  </si>
  <si>
    <t>#2:</t>
  </si>
  <si>
    <t>#1:</t>
  </si>
  <si>
    <t>Red font in the table means automatically calculated results.</t>
  </si>
  <si>
    <r>
      <t xml:space="preserve">Note: </t>
    </r>
    <r>
      <rPr>
        <sz val="10"/>
        <color indexed="16"/>
        <rFont val="Arial"/>
        <family val="2"/>
      </rPr>
      <t>Future Years on the Charts below Could Be Continued by Simply Filling Their Data in the "Original_Data" Sheet.</t>
    </r>
  </si>
  <si>
    <t>Reserve (x$1000)</t>
  </si>
  <si>
    <r>
      <t xml:space="preserve">Created on </t>
    </r>
    <r>
      <rPr>
        <sz val="10"/>
        <color indexed="10"/>
        <rFont val="Arial"/>
        <family val="2"/>
      </rPr>
      <t>January 01, 2014</t>
    </r>
    <r>
      <rPr>
        <sz val="10"/>
        <rFont val="Arial"/>
        <family val="0"/>
      </rPr>
      <t xml:space="preserve"> by Dr. </t>
    </r>
    <r>
      <rPr>
        <i/>
        <sz val="10"/>
        <rFont val="Arial"/>
        <family val="2"/>
      </rPr>
      <t>Jian-yu Lu</t>
    </r>
    <r>
      <rPr>
        <sz val="10"/>
        <rFont val="Arial"/>
        <family val="0"/>
      </rPr>
      <t xml:space="preserve">, 2014-2015 President of IEEE UFFC-S </t>
    </r>
  </si>
  <si>
    <r>
      <t xml:space="preserve">Created on </t>
    </r>
    <r>
      <rPr>
        <sz val="10"/>
        <color indexed="10"/>
        <rFont val="Arial"/>
        <family val="2"/>
      </rPr>
      <t xml:space="preserve">January 01, 2014 </t>
    </r>
    <r>
      <rPr>
        <sz val="10"/>
        <rFont val="Arial"/>
        <family val="2"/>
      </rPr>
      <t xml:space="preserve">by Dr. </t>
    </r>
    <r>
      <rPr>
        <i/>
        <sz val="10"/>
        <rFont val="Arial"/>
        <family val="2"/>
      </rPr>
      <t>Jian-yu Lu</t>
    </r>
    <r>
      <rPr>
        <sz val="10"/>
        <rFont val="Arial"/>
        <family val="2"/>
      </rPr>
      <t>, 2014-2015 President of IEEE UFFC-S</t>
    </r>
  </si>
  <si>
    <r>
      <t>Click "</t>
    </r>
    <r>
      <rPr>
        <sz val="10"/>
        <color indexed="12"/>
        <rFont val="Arial"/>
        <family val="2"/>
      </rPr>
      <t>Charts_of_'Original_Data'</t>
    </r>
    <r>
      <rPr>
        <sz val="10"/>
        <rFont val="Arial"/>
        <family val="0"/>
      </rPr>
      <t>" sheet for charts</t>
    </r>
  </si>
  <si>
    <t>UFFC-S Finance Data Since 1994</t>
  </si>
  <si>
    <t>Investment Gain/Loss (x$1000)</t>
  </si>
  <si>
    <t>Yellow - Data Changed</t>
  </si>
  <si>
    <t>Total Operation Income (x$1000)</t>
  </si>
  <si>
    <t>Reserve / Operation-Expenses Ratio</t>
  </si>
  <si>
    <t>Total Expenses (Include Investment Gain/Loss) (x$1000)</t>
  </si>
  <si>
    <t>Total Net (x$1000)</t>
  </si>
  <si>
    <r>
      <t>Detailed IEEE finances are in IEEE Annual Reports at:</t>
    </r>
    <r>
      <rPr>
        <sz val="10"/>
        <color indexed="12"/>
        <rFont val="Arial"/>
        <family val="2"/>
      </rPr>
      <t xml:space="preserve"> https://www.ieee.org/about/annual-report.html</t>
    </r>
    <r>
      <rPr>
        <sz val="10"/>
        <rFont val="Arial"/>
        <family val="0"/>
      </rPr>
      <t xml:space="preserve"> </t>
    </r>
  </si>
  <si>
    <t>IEEE UFFC-S Historical Finance Data</t>
  </si>
  <si>
    <t xml:space="preserve">IEEE requires: reserve/operation-expenses ratio &gt;= 50% </t>
  </si>
  <si>
    <t>#6:</t>
  </si>
  <si>
    <t>#7:</t>
  </si>
  <si>
    <t>Total Operation Expenses (Include Initiative Spending) (x$1000)</t>
  </si>
  <si>
    <r>
      <t xml:space="preserve">(Updated: </t>
    </r>
    <r>
      <rPr>
        <sz val="10"/>
        <color indexed="10"/>
        <rFont val="Arial"/>
        <family val="2"/>
      </rPr>
      <t xml:space="preserve">December 6, 2023.)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</si>
</sst>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[$-409]mmm\-yy;@"/>
    <numFmt numFmtId="168" formatCode="[$-409]d\-mmm;@"/>
    <numFmt numFmtId="169" formatCode="[$-409]d\-mmm\-yy;@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.5"/>
      <color indexed="10"/>
      <name val="Arial"/>
      <family val="2"/>
    </font>
    <font>
      <b/>
      <sz val="1.5"/>
      <name val="Arial"/>
      <family val="2"/>
    </font>
    <font>
      <b/>
      <sz val="1.5"/>
      <color indexed="12"/>
      <name val="Arial"/>
      <family val="2"/>
    </font>
    <font>
      <b/>
      <sz val="1.25"/>
      <name val="Arial"/>
      <family val="2"/>
    </font>
    <font>
      <sz val="1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.75"/>
      <name val="Arial"/>
      <family val="2"/>
    </font>
    <font>
      <sz val="1.25"/>
      <name val="Arial"/>
      <family val="0"/>
    </font>
    <font>
      <b/>
      <sz val="10"/>
      <color indexed="10"/>
      <name val="Arial"/>
      <family val="2"/>
    </font>
    <font>
      <b/>
      <sz val="10.25"/>
      <color indexed="10"/>
      <name val="Arial"/>
      <family val="2"/>
    </font>
    <font>
      <b/>
      <sz val="10.25"/>
      <name val="Arial"/>
      <family val="2"/>
    </font>
    <font>
      <b/>
      <sz val="10.25"/>
      <color indexed="12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b/>
      <u val="single"/>
      <sz val="10"/>
      <color indexed="16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.75"/>
      <name val="Arial"/>
      <family val="2"/>
    </font>
    <font>
      <b/>
      <sz val="10.5"/>
      <color indexed="10"/>
      <name val="Arial"/>
      <family val="2"/>
    </font>
    <font>
      <b/>
      <sz val="10.5"/>
      <color indexed="12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indexed="12"/>
      </right>
      <top style="medium"/>
      <bottom style="medium"/>
    </border>
    <border>
      <left style="medium">
        <color indexed="12"/>
      </left>
      <right style="medium">
        <color indexed="12"/>
      </right>
      <top style="medium"/>
      <bottom style="medium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medium"/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NumberForma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1" fontId="0" fillId="4" borderId="6" xfId="0" applyNumberFormat="1" applyFont="1" applyFill="1" applyBorder="1" applyAlignment="1">
      <alignment horizontal="center"/>
    </xf>
    <xf numFmtId="0" fontId="3" fillId="0" borderId="0" xfId="20" applyFont="1" applyAlignment="1">
      <alignment/>
    </xf>
    <xf numFmtId="0" fontId="12" fillId="0" borderId="0" xfId="0" applyNumberFormat="1" applyFont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1" fontId="12" fillId="5" borderId="8" xfId="0" applyNumberFormat="1" applyFont="1" applyFill="1" applyBorder="1" applyAlignment="1">
      <alignment horizontal="center"/>
    </xf>
    <xf numFmtId="1" fontId="12" fillId="5" borderId="9" xfId="0" applyNumberFormat="1" applyFont="1" applyFill="1" applyBorder="1" applyAlignment="1">
      <alignment horizontal="center"/>
    </xf>
    <xf numFmtId="1" fontId="12" fillId="5" borderId="10" xfId="0" applyNumberFormat="1" applyFont="1" applyFill="1" applyBorder="1" applyAlignment="1">
      <alignment horizontal="center"/>
    </xf>
    <xf numFmtId="9" fontId="12" fillId="5" borderId="11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6" fontId="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2" fillId="0" borderId="5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6" borderId="9" xfId="0" applyNumberFormat="1" applyFont="1" applyFill="1" applyBorder="1" applyAlignment="1">
      <alignment horizontal="center"/>
    </xf>
    <xf numFmtId="1" fontId="0" fillId="6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Papers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Published in the Proceedings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28550593"/>
        <c:axId val="55628746"/>
      </c:bar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Reserve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75"/>
          <c:w val="0.95925"/>
          <c:h val="0.8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Original_Data!$F$10</c:f>
              <c:strCache>
                <c:ptCount val="1"/>
                <c:pt idx="0">
                  <c:v>Reserve (x$1000)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Original_Data!$F$12:$F$48</c:f>
              <c:numCache>
                <c:ptCount val="37"/>
                <c:pt idx="0">
                  <c:v>476</c:v>
                </c:pt>
                <c:pt idx="1">
                  <c:v>480</c:v>
                </c:pt>
                <c:pt idx="2">
                  <c:v>476</c:v>
                </c:pt>
                <c:pt idx="3">
                  <c:v>590</c:v>
                </c:pt>
                <c:pt idx="4">
                  <c:v>696</c:v>
                </c:pt>
                <c:pt idx="5">
                  <c:v>889</c:v>
                </c:pt>
                <c:pt idx="6">
                  <c:v>758</c:v>
                </c:pt>
                <c:pt idx="7">
                  <c:v>376</c:v>
                </c:pt>
                <c:pt idx="8">
                  <c:v>137</c:v>
                </c:pt>
                <c:pt idx="9">
                  <c:v>426</c:v>
                </c:pt>
                <c:pt idx="10">
                  <c:v>634</c:v>
                </c:pt>
                <c:pt idx="11">
                  <c:v>939</c:v>
                </c:pt>
                <c:pt idx="12">
                  <c:v>1407</c:v>
                </c:pt>
                <c:pt idx="13">
                  <c:v>1620</c:v>
                </c:pt>
                <c:pt idx="14">
                  <c:v>1025</c:v>
                </c:pt>
                <c:pt idx="15">
                  <c:v>1625</c:v>
                </c:pt>
                <c:pt idx="16">
                  <c:v>1856</c:v>
                </c:pt>
                <c:pt idx="17">
                  <c:v>1895</c:v>
                </c:pt>
                <c:pt idx="18">
                  <c:v>2108</c:v>
                </c:pt>
                <c:pt idx="19">
                  <c:v>2810</c:v>
                </c:pt>
                <c:pt idx="20">
                  <c:v>2884</c:v>
                </c:pt>
                <c:pt idx="21">
                  <c:v>2845</c:v>
                </c:pt>
                <c:pt idx="22">
                  <c:v>3013</c:v>
                </c:pt>
                <c:pt idx="23">
                  <c:v>3816</c:v>
                </c:pt>
                <c:pt idx="24">
                  <c:v>4030</c:v>
                </c:pt>
                <c:pt idx="25">
                  <c:v>4855.3</c:v>
                </c:pt>
                <c:pt idx="26">
                  <c:v>5926</c:v>
                </c:pt>
                <c:pt idx="27">
                  <c:v>7494.9</c:v>
                </c:pt>
                <c:pt idx="28">
                  <c:v>6580.2</c:v>
                </c:pt>
              </c:numCache>
            </c:numRef>
          </c:val>
        </c:ser>
        <c:overlap val="100"/>
        <c:gapWidth val="50"/>
        <c:axId val="10539371"/>
        <c:axId val="27745476"/>
      </c:barChart>
      <c:cat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auto val="1"/>
        <c:lblOffset val="100"/>
        <c:tickLblSkip val="2"/>
        <c:noMultiLvlLbl val="0"/>
      </c:catAx>
      <c:valAx>
        <c:axId val="2774547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US Dollars (x1000)*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At val="1"/>
        <c:crossBetween val="between"/>
        <c:dispUnits/>
        <c:majorUnit val="10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75"/>
          <c:y val="0.097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Registration Fees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IUS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1959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    -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791054"/>
        <c:crosses val="autoZero"/>
        <c:auto val="1"/>
        <c:lblOffset val="100"/>
        <c:tickLblSkip val="2"/>
        <c:noMultiLvlLbl val="0"/>
      </c:catAx>
      <c:valAx>
        <c:axId val="3279105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Registration Fee (US Dollars) 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Operation Income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5"/>
          <c:w val="0.9592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Original_Data!$G$10</c:f>
              <c:strCache>
                <c:ptCount val="1"/>
                <c:pt idx="0">
                  <c:v>Total Operation Income (x$1000)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Original_Data!$G$12:$G$48</c:f>
              <c:numCache>
                <c:ptCount val="37"/>
                <c:pt idx="4">
                  <c:v>1184</c:v>
                </c:pt>
                <c:pt idx="5">
                  <c:v>1330</c:v>
                </c:pt>
                <c:pt idx="6">
                  <c:v>431</c:v>
                </c:pt>
                <c:pt idx="7">
                  <c:v>849</c:v>
                </c:pt>
                <c:pt idx="8">
                  <c:v>1310</c:v>
                </c:pt>
                <c:pt idx="9">
                  <c:v>1354</c:v>
                </c:pt>
                <c:pt idx="10">
                  <c:v>1329</c:v>
                </c:pt>
                <c:pt idx="11">
                  <c:v>1864</c:v>
                </c:pt>
                <c:pt idx="12">
                  <c:v>1923</c:v>
                </c:pt>
                <c:pt idx="13">
                  <c:v>1729</c:v>
                </c:pt>
                <c:pt idx="14">
                  <c:v>1970</c:v>
                </c:pt>
                <c:pt idx="15">
                  <c:v>2003</c:v>
                </c:pt>
                <c:pt idx="16">
                  <c:v>2085</c:v>
                </c:pt>
                <c:pt idx="17">
                  <c:v>1923</c:v>
                </c:pt>
                <c:pt idx="18">
                  <c:v>2004</c:v>
                </c:pt>
                <c:pt idx="19">
                  <c:v>2239</c:v>
                </c:pt>
                <c:pt idx="20">
                  <c:v>2075</c:v>
                </c:pt>
                <c:pt idx="21">
                  <c:v>1932</c:v>
                </c:pt>
                <c:pt idx="22">
                  <c:v>2074</c:v>
                </c:pt>
                <c:pt idx="23">
                  <c:v>1803</c:v>
                </c:pt>
                <c:pt idx="24">
                  <c:v>2880</c:v>
                </c:pt>
                <c:pt idx="25">
                  <c:v>2859.4</c:v>
                </c:pt>
                <c:pt idx="26">
                  <c:v>1591.5</c:v>
                </c:pt>
                <c:pt idx="27">
                  <c:v>1902.2</c:v>
                </c:pt>
                <c:pt idx="28">
                  <c:v>3223.92</c:v>
                </c:pt>
              </c:numCache>
            </c:numRef>
          </c:val>
        </c:ser>
        <c:overlap val="100"/>
        <c:gapWidth val="50"/>
        <c:axId val="26684031"/>
        <c:axId val="38829688"/>
      </c:bar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auto val="1"/>
        <c:lblOffset val="100"/>
        <c:tickLblSkip val="2"/>
        <c:noMultiLvlLbl val="0"/>
      </c:catAx>
      <c:valAx>
        <c:axId val="388296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US Dollars (x1000)*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84031"/>
        <c:crossesAt val="1"/>
        <c:crossBetween val="between"/>
        <c:dispUnits/>
        <c:majorUnit val="400"/>
        <c:minorUnit val="4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109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Operation Expenses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1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"/>
          <c:w val="0.95925"/>
          <c:h val="0.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Original_Data!$H$10</c:f>
              <c:strCache>
                <c:ptCount val="1"/>
                <c:pt idx="0">
                  <c:v>Total Operation Expenses (Include Initiative Spending) (x$1000)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Original_Data!$H$12:$H$48</c:f>
              <c:numCache>
                <c:ptCount val="37"/>
                <c:pt idx="4">
                  <c:v>1137</c:v>
                </c:pt>
                <c:pt idx="5">
                  <c:v>1247</c:v>
                </c:pt>
                <c:pt idx="6">
                  <c:v>572</c:v>
                </c:pt>
                <c:pt idx="7">
                  <c:v>1194</c:v>
                </c:pt>
                <c:pt idx="8">
                  <c:v>1548</c:v>
                </c:pt>
                <c:pt idx="9">
                  <c:v>1065</c:v>
                </c:pt>
                <c:pt idx="10">
                  <c:v>1172</c:v>
                </c:pt>
                <c:pt idx="11">
                  <c:v>1606</c:v>
                </c:pt>
                <c:pt idx="12">
                  <c:v>1565</c:v>
                </c:pt>
                <c:pt idx="13">
                  <c:v>1576</c:v>
                </c:pt>
                <c:pt idx="14">
                  <c:v>1776</c:v>
                </c:pt>
                <c:pt idx="15">
                  <c:v>1818</c:v>
                </c:pt>
                <c:pt idx="16">
                  <c:v>1964</c:v>
                </c:pt>
                <c:pt idx="17">
                  <c:v>1705</c:v>
                </c:pt>
                <c:pt idx="18">
                  <c:v>1940</c:v>
                </c:pt>
                <c:pt idx="19">
                  <c:v>2034</c:v>
                </c:pt>
                <c:pt idx="20">
                  <c:v>1997</c:v>
                </c:pt>
                <c:pt idx="21">
                  <c:v>1825</c:v>
                </c:pt>
                <c:pt idx="22">
                  <c:v>1765</c:v>
                </c:pt>
                <c:pt idx="23">
                  <c:v>1575</c:v>
                </c:pt>
                <c:pt idx="24">
                  <c:v>2527</c:v>
                </c:pt>
                <c:pt idx="25">
                  <c:v>2441</c:v>
                </c:pt>
                <c:pt idx="26">
                  <c:v>1029</c:v>
                </c:pt>
                <c:pt idx="27">
                  <c:v>1078</c:v>
                </c:pt>
                <c:pt idx="28">
                  <c:v>3311.14</c:v>
                </c:pt>
              </c:numCache>
            </c:numRef>
          </c:val>
        </c:ser>
        <c:overlap val="100"/>
        <c:gapWidth val="50"/>
        <c:axId val="13922873"/>
        <c:axId val="58196994"/>
      </c:bar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1"/>
        <c:lblOffset val="100"/>
        <c:tickLblSkip val="2"/>
        <c:noMultiLvlLbl val="0"/>
      </c:catAx>
      <c:valAx>
        <c:axId val="581969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US Dollars (x1000)*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2873"/>
        <c:crossesAt val="1"/>
        <c:crossBetween val="between"/>
        <c:dispUnits/>
        <c:majorUnit val="400"/>
        <c:minorUnit val="4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17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Reserve/Operation-Expenses Ratio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Minimum Ratio Required by IEEE Is 50%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75"/>
          <c:w val="0.9592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Original_Data!$L$10</c:f>
              <c:strCache>
                <c:ptCount val="1"/>
                <c:pt idx="0">
                  <c:v>Reserve / Operation-Expenses Ratio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Original_Data!$L$12:$L$48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0.6121372031662269</c:v>
                </c:pt>
                <c:pt idx="5">
                  <c:v>0.7129109863672815</c:v>
                </c:pt>
                <c:pt idx="6">
                  <c:v>1.3251748251748252</c:v>
                </c:pt>
                <c:pt idx="7">
                  <c:v>0.3149078726968174</c:v>
                </c:pt>
                <c:pt idx="8">
                  <c:v>0.08850129198966408</c:v>
                </c:pt>
                <c:pt idx="9">
                  <c:v>0.4</c:v>
                </c:pt>
                <c:pt idx="10">
                  <c:v>0.5409556313993175</c:v>
                </c:pt>
                <c:pt idx="11">
                  <c:v>0.5846824408468244</c:v>
                </c:pt>
                <c:pt idx="12">
                  <c:v>0.8990415335463259</c:v>
                </c:pt>
                <c:pt idx="13">
                  <c:v>1.0279187817258884</c:v>
                </c:pt>
                <c:pt idx="14">
                  <c:v>0.5771396396396397</c:v>
                </c:pt>
                <c:pt idx="15">
                  <c:v>0.8938393839383938</c:v>
                </c:pt>
                <c:pt idx="16">
                  <c:v>0.945010183299389</c:v>
                </c:pt>
                <c:pt idx="17">
                  <c:v>1.1114369501466275</c:v>
                </c:pt>
                <c:pt idx="18">
                  <c:v>1.0865979381443298</c:v>
                </c:pt>
                <c:pt idx="19">
                  <c:v>1.3815142576204522</c:v>
                </c:pt>
                <c:pt idx="20">
                  <c:v>1.444166249374061</c:v>
                </c:pt>
                <c:pt idx="21">
                  <c:v>1.558904109589041</c:v>
                </c:pt>
                <c:pt idx="22">
                  <c:v>1.7070821529745042</c:v>
                </c:pt>
                <c:pt idx="23">
                  <c:v>2.422857142857143</c:v>
                </c:pt>
                <c:pt idx="24">
                  <c:v>1.594776414721013</c:v>
                </c:pt>
                <c:pt idx="25">
                  <c:v>1.9890618598934864</c:v>
                </c:pt>
                <c:pt idx="26">
                  <c:v>5.758989310009718</c:v>
                </c:pt>
                <c:pt idx="27">
                  <c:v>6.952597402597402</c:v>
                </c:pt>
                <c:pt idx="28">
                  <c:v>1.9872913860483097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overlap val="100"/>
        <c:gapWidth val="50"/>
        <c:axId val="54010899"/>
        <c:axId val="16336044"/>
      </c:bar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1"/>
        <c:lblOffset val="100"/>
        <c:tickLblSkip val="2"/>
        <c:noMultiLvlLbl val="0"/>
      </c:catAx>
      <c:valAx>
        <c:axId val="16336044"/>
        <c:scaling>
          <c:orientation val="minMax"/>
          <c:max val="7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Reserve/Expenses Ratio*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10899"/>
        <c:crossesAt val="1"/>
        <c:crossBetween val="between"/>
        <c:dispUnits/>
        <c:majorUnit val="0.75"/>
        <c:minorUnit val="0.07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14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Net (including investment gain/loss) 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5"/>
          <c:w val="0.9592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Original_Data!$K$10</c:f>
              <c:strCache>
                <c:ptCount val="1"/>
                <c:pt idx="0">
                  <c:v>Total Net (x$1000)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Original_Data!$K$12:$K$48</c:f>
              <c:numCache>
                <c:ptCount val="37"/>
                <c:pt idx="4">
                  <c:v>105</c:v>
                </c:pt>
                <c:pt idx="5">
                  <c:v>193</c:v>
                </c:pt>
                <c:pt idx="6">
                  <c:v>-131</c:v>
                </c:pt>
                <c:pt idx="7">
                  <c:v>-382</c:v>
                </c:pt>
                <c:pt idx="8">
                  <c:v>-239</c:v>
                </c:pt>
                <c:pt idx="9">
                  <c:v>289</c:v>
                </c:pt>
                <c:pt idx="10">
                  <c:v>208</c:v>
                </c:pt>
                <c:pt idx="11">
                  <c:v>305</c:v>
                </c:pt>
                <c:pt idx="12">
                  <c:v>469</c:v>
                </c:pt>
                <c:pt idx="13">
                  <c:v>213</c:v>
                </c:pt>
                <c:pt idx="14">
                  <c:v>-555</c:v>
                </c:pt>
                <c:pt idx="15">
                  <c:v>605</c:v>
                </c:pt>
                <c:pt idx="16">
                  <c:v>231</c:v>
                </c:pt>
                <c:pt idx="17">
                  <c:v>28</c:v>
                </c:pt>
                <c:pt idx="18">
                  <c:v>214</c:v>
                </c:pt>
                <c:pt idx="19">
                  <c:v>695</c:v>
                </c:pt>
                <c:pt idx="20">
                  <c:v>74</c:v>
                </c:pt>
                <c:pt idx="21">
                  <c:v>-38</c:v>
                </c:pt>
                <c:pt idx="22">
                  <c:v>481</c:v>
                </c:pt>
                <c:pt idx="23">
                  <c:v>803</c:v>
                </c:pt>
                <c:pt idx="24">
                  <c:v>214</c:v>
                </c:pt>
                <c:pt idx="25">
                  <c:v>1035.4</c:v>
                </c:pt>
                <c:pt idx="26">
                  <c:v>1146.5</c:v>
                </c:pt>
                <c:pt idx="27">
                  <c:v>1568.682</c:v>
                </c:pt>
                <c:pt idx="28">
                  <c:v>-914.7510000000002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overlap val="100"/>
        <c:gapWidth val="50"/>
        <c:axId val="12806669"/>
        <c:axId val="48151158"/>
      </c:bar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auto val="1"/>
        <c:lblOffset val="100"/>
        <c:tickLblSkip val="2"/>
        <c:noMultiLvlLbl val="0"/>
      </c:catAx>
      <c:valAx>
        <c:axId val="48151158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US Dollars (x1000)*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between"/>
        <c:dispUnits/>
        <c:majorUnit val="400"/>
        <c:minorUnit val="4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25"/>
          <c:y val="0.112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Total Expenses (including investment gain/loss)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1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55"/>
          <c:w val="0.959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Original_Data!$J$10</c:f>
              <c:strCache>
                <c:ptCount val="1"/>
                <c:pt idx="0">
                  <c:v>Total Expenses (Include Investment Gain/Loss) (x$1000)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Original_Data!$J$12:$J$48</c:f>
              <c:numCache>
                <c:ptCount val="37"/>
                <c:pt idx="4">
                  <c:v>1079</c:v>
                </c:pt>
                <c:pt idx="5">
                  <c:v>1137</c:v>
                </c:pt>
                <c:pt idx="6">
                  <c:v>562</c:v>
                </c:pt>
                <c:pt idx="7">
                  <c:v>1231</c:v>
                </c:pt>
                <c:pt idx="8">
                  <c:v>1549</c:v>
                </c:pt>
                <c:pt idx="9">
                  <c:v>1065</c:v>
                </c:pt>
                <c:pt idx="10">
                  <c:v>1121</c:v>
                </c:pt>
                <c:pt idx="11">
                  <c:v>1559</c:v>
                </c:pt>
                <c:pt idx="12">
                  <c:v>1454</c:v>
                </c:pt>
                <c:pt idx="13">
                  <c:v>1516</c:v>
                </c:pt>
                <c:pt idx="14">
                  <c:v>2525</c:v>
                </c:pt>
                <c:pt idx="15">
                  <c:v>1398</c:v>
                </c:pt>
                <c:pt idx="16">
                  <c:v>1854</c:v>
                </c:pt>
                <c:pt idx="17">
                  <c:v>1895</c:v>
                </c:pt>
                <c:pt idx="18">
                  <c:v>1790</c:v>
                </c:pt>
                <c:pt idx="19">
                  <c:v>1544</c:v>
                </c:pt>
                <c:pt idx="20">
                  <c:v>2001</c:v>
                </c:pt>
                <c:pt idx="21">
                  <c:v>1970</c:v>
                </c:pt>
                <c:pt idx="22">
                  <c:v>1593</c:v>
                </c:pt>
                <c:pt idx="23">
                  <c:v>1000</c:v>
                </c:pt>
                <c:pt idx="24">
                  <c:v>2666</c:v>
                </c:pt>
                <c:pt idx="25">
                  <c:v>1824</c:v>
                </c:pt>
                <c:pt idx="26">
                  <c:v>445</c:v>
                </c:pt>
                <c:pt idx="27">
                  <c:v>333.51800000000003</c:v>
                </c:pt>
                <c:pt idx="28">
                  <c:v>4138.671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overlap val="100"/>
        <c:gapWidth val="50"/>
        <c:axId val="30707239"/>
        <c:axId val="7929696"/>
      </c:barChart>
      <c:cat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tickLblSkip val="2"/>
        <c:noMultiLvlLbl val="0"/>
      </c:catAx>
      <c:valAx>
        <c:axId val="792969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US Dollars (x1000)*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7239"/>
        <c:crossesAt val="1"/>
        <c:crossBetween val="between"/>
        <c:dispUnits/>
        <c:majorUnit val="5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"/>
          <c:y val="0.119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Investment Gain/Loss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1994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1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675"/>
          <c:w val="0.95925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Original_Data!$I$10</c:f>
              <c:strCache>
                <c:ptCount val="1"/>
                <c:pt idx="0">
                  <c:v>Investment Gain/Loss (x$1000)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Original_Data!$D$12:$D$48</c:f>
              <c:numCache>
                <c:ptCount val="3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</c:numCache>
            </c:numRef>
          </c:cat>
          <c:val>
            <c:numRef>
              <c:f>Original_Data!$I$12:$I$48</c:f>
              <c:numCache>
                <c:ptCount val="37"/>
                <c:pt idx="4">
                  <c:v>58</c:v>
                </c:pt>
                <c:pt idx="5">
                  <c:v>110</c:v>
                </c:pt>
                <c:pt idx="6">
                  <c:v>10</c:v>
                </c:pt>
                <c:pt idx="7">
                  <c:v>-37</c:v>
                </c:pt>
                <c:pt idx="8">
                  <c:v>-1</c:v>
                </c:pt>
                <c:pt idx="9">
                  <c:v>0</c:v>
                </c:pt>
                <c:pt idx="10">
                  <c:v>51</c:v>
                </c:pt>
                <c:pt idx="11">
                  <c:v>47</c:v>
                </c:pt>
                <c:pt idx="12">
                  <c:v>111</c:v>
                </c:pt>
                <c:pt idx="13">
                  <c:v>60</c:v>
                </c:pt>
                <c:pt idx="14">
                  <c:v>-749</c:v>
                </c:pt>
                <c:pt idx="15">
                  <c:v>420</c:v>
                </c:pt>
                <c:pt idx="16">
                  <c:v>110</c:v>
                </c:pt>
                <c:pt idx="17">
                  <c:v>-190</c:v>
                </c:pt>
                <c:pt idx="18">
                  <c:v>150</c:v>
                </c:pt>
                <c:pt idx="19">
                  <c:v>490</c:v>
                </c:pt>
                <c:pt idx="20">
                  <c:v>-4</c:v>
                </c:pt>
                <c:pt idx="21">
                  <c:v>-145</c:v>
                </c:pt>
                <c:pt idx="22">
                  <c:v>172</c:v>
                </c:pt>
                <c:pt idx="23">
                  <c:v>575</c:v>
                </c:pt>
                <c:pt idx="24">
                  <c:v>-139</c:v>
                </c:pt>
                <c:pt idx="25">
                  <c:v>617</c:v>
                </c:pt>
                <c:pt idx="26">
                  <c:v>584</c:v>
                </c:pt>
                <c:pt idx="27">
                  <c:v>744.482</c:v>
                </c:pt>
                <c:pt idx="28">
                  <c:v>-827.531</c:v>
                </c:pt>
              </c:numCache>
            </c:numRef>
          </c:val>
        </c:ser>
        <c:overlap val="100"/>
        <c:gapWidth val="50"/>
        <c:axId val="4258401"/>
        <c:axId val="38325610"/>
      </c:bar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auto val="1"/>
        <c:lblOffset val="100"/>
        <c:tickLblSkip val="2"/>
        <c:noMultiLvlLbl val="0"/>
      </c:catAx>
      <c:valAx>
        <c:axId val="38325610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US Dollars (x1000)*
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401"/>
        <c:crossesAt val="1"/>
        <c:crossBetween val="between"/>
        <c:dispUnits/>
        <c:majorUnit val="400"/>
        <c:minorUnit val="4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5"/>
          <c:y val="0.121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Submitted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to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0896667"/>
        <c:axId val="9634548"/>
      </c:bar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96667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Accepted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by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19602069"/>
        <c:axId val="42200894"/>
      </c:bar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02069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Attendees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"0" values mean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Original_Data!$F$10</c:f>
              <c:strCache>
                <c:ptCount val="1"/>
                <c:pt idx="0">
                  <c:v>Reserve (x$1000)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Original_Data!$D$16:$D$36</c:f>
              <c:numCache/>
            </c:numRef>
          </c:cat>
          <c:val>
            <c:numRef>
              <c:f>Original_Data!$F$16:$F$36</c:f>
              <c:numCache/>
            </c:numRef>
          </c:val>
        </c:ser>
        <c:overlap val="100"/>
        <c:gapWidth val="50"/>
        <c:axId val="44263727"/>
        <c:axId val="62829224"/>
      </c:bar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Attendees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63727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Registration Fees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
-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Original_Data!$D$16:$D$36</c:f>
              <c:numCache/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Registration Fee (US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92105"/>
        <c:crossesAt val="1"/>
        <c:crossBetween val="between"/>
        <c:dispUnits/>
        <c:majorUnit val="100"/>
        <c:min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Submitted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to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Original_Data!$D$16:$D$36</c:f>
              <c:numCache>
                <c:ptCount val="1"/>
                <c:pt idx="0">
                  <c:v>1998</c:v>
                </c:pt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4259139"/>
        <c:axId val="39896796"/>
      </c:barChart>
      <c:catAx>
        <c:axId val="3425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Abstracts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9139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Ratio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between the # of Papers Published and # of Accepted Abstracts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IUS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1959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
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23526845"/>
        <c:axId val="10415014"/>
      </c:barChart>
      <c:cat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tickLblSkip val="2"/>
        <c:noMultiLvlLbl val="0"/>
      </c:catAx>
      <c:valAx>
        <c:axId val="104150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Publication Rate 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At val="1"/>
        <c:crossBetween val="between"/>
        <c:dispUnits/>
        <c:majorUnit val="0.1"/>
        <c:minorUnit val="0.0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Rejection Rate (%) 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for the IEEE International Ultrasonics Symposia by Each Group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1959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26626263"/>
        <c:axId val="38309776"/>
      </c:bar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Abstracts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26263"/>
        <c:crossesAt val="1"/>
        <c:crossBetween val="between"/>
        <c:dispUnits/>
        <c:majorUnit val="15"/>
        <c:min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Rejection Rate (%)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for the IEEE International Ultrasonics Symposia by Each Group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1959-2008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Original_Data!$D$11:$D$36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9243665"/>
        <c:axId val="16084122"/>
      </c:bar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Abstracts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3665"/>
        <c:crossesAt val="1"/>
        <c:crossBetween val="between"/>
        <c:dispUnits/>
        <c:majorUnit val="15"/>
        <c:min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25"/>
        <xdr:cNvGraphicFramePr/>
      </xdr:nvGraphicFramePr>
      <xdr:xfrm>
        <a:off x="428625" y="716280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2" name="Chart 26"/>
        <xdr:cNvGraphicFramePr/>
      </xdr:nvGraphicFramePr>
      <xdr:xfrm>
        <a:off x="428625" y="7162800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3" name="Chart 27"/>
        <xdr:cNvGraphicFramePr/>
      </xdr:nvGraphicFramePr>
      <xdr:xfrm>
        <a:off x="428625" y="7162800"/>
        <a:ext cx="550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4" name="Chart 28"/>
        <xdr:cNvGraphicFramePr/>
      </xdr:nvGraphicFramePr>
      <xdr:xfrm>
        <a:off x="428625" y="7162800"/>
        <a:ext cx="550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5" name="Chart 29"/>
        <xdr:cNvGraphicFramePr/>
      </xdr:nvGraphicFramePr>
      <xdr:xfrm>
        <a:off x="428625" y="7162800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0</xdr:rowOff>
    </xdr:from>
    <xdr:to>
      <xdr:col>11</xdr:col>
      <xdr:colOff>114300</xdr:colOff>
      <xdr:row>163</xdr:row>
      <xdr:rowOff>0</xdr:rowOff>
    </xdr:to>
    <xdr:graphicFrame>
      <xdr:nvGraphicFramePr>
        <xdr:cNvPr id="1" name="Chart 7"/>
        <xdr:cNvGraphicFramePr/>
      </xdr:nvGraphicFramePr>
      <xdr:xfrm>
        <a:off x="447675" y="26393775"/>
        <a:ext cx="6991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8</xdr:col>
      <xdr:colOff>438150</xdr:colOff>
      <xdr:row>163</xdr:row>
      <xdr:rowOff>0</xdr:rowOff>
    </xdr:to>
    <xdr:graphicFrame>
      <xdr:nvGraphicFramePr>
        <xdr:cNvPr id="2" name="Chart 29"/>
        <xdr:cNvGraphicFramePr/>
      </xdr:nvGraphicFramePr>
      <xdr:xfrm>
        <a:off x="447675" y="26393775"/>
        <a:ext cx="6638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9</xdr:col>
      <xdr:colOff>0</xdr:colOff>
      <xdr:row>131</xdr:row>
      <xdr:rowOff>0</xdr:rowOff>
    </xdr:to>
    <xdr:graphicFrame>
      <xdr:nvGraphicFramePr>
        <xdr:cNvPr id="3" name="Chart 35"/>
        <xdr:cNvGraphicFramePr/>
      </xdr:nvGraphicFramePr>
      <xdr:xfrm>
        <a:off x="447675" y="2121217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131</xdr:row>
      <xdr:rowOff>0</xdr:rowOff>
    </xdr:from>
    <xdr:to>
      <xdr:col>18</xdr:col>
      <xdr:colOff>942975</xdr:colOff>
      <xdr:row>131</xdr:row>
      <xdr:rowOff>0</xdr:rowOff>
    </xdr:to>
    <xdr:graphicFrame>
      <xdr:nvGraphicFramePr>
        <xdr:cNvPr id="4" name="Chart 36"/>
        <xdr:cNvGraphicFramePr/>
      </xdr:nvGraphicFramePr>
      <xdr:xfrm>
        <a:off x="7439025" y="21212175"/>
        <a:ext cx="669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0</xdr:colOff>
      <xdr:row>8</xdr:row>
      <xdr:rowOff>0</xdr:rowOff>
    </xdr:from>
    <xdr:ext cx="6648450" cy="4695825"/>
    <xdr:graphicFrame>
      <xdr:nvGraphicFramePr>
        <xdr:cNvPr id="5" name="Chart 49"/>
        <xdr:cNvGraphicFramePr/>
      </xdr:nvGraphicFramePr>
      <xdr:xfrm>
        <a:off x="447675" y="1295400"/>
        <a:ext cx="6648450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twoCellAnchor>
    <xdr:from>
      <xdr:col>1</xdr:col>
      <xdr:colOff>0</xdr:colOff>
      <xdr:row>163</xdr:row>
      <xdr:rowOff>0</xdr:rowOff>
    </xdr:from>
    <xdr:to>
      <xdr:col>9</xdr:col>
      <xdr:colOff>19050</xdr:colOff>
      <xdr:row>163</xdr:row>
      <xdr:rowOff>0</xdr:rowOff>
    </xdr:to>
    <xdr:graphicFrame>
      <xdr:nvGraphicFramePr>
        <xdr:cNvPr id="6" name="Chart 52"/>
        <xdr:cNvGraphicFramePr/>
      </xdr:nvGraphicFramePr>
      <xdr:xfrm>
        <a:off x="447675" y="26393775"/>
        <a:ext cx="6667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9525</xdr:colOff>
      <xdr:row>68</xdr:row>
      <xdr:rowOff>9525</xdr:rowOff>
    </xdr:to>
    <xdr:graphicFrame>
      <xdr:nvGraphicFramePr>
        <xdr:cNvPr id="7" name="Chart 54"/>
        <xdr:cNvGraphicFramePr/>
      </xdr:nvGraphicFramePr>
      <xdr:xfrm>
        <a:off x="447675" y="6315075"/>
        <a:ext cx="665797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9</xdr:col>
      <xdr:colOff>19050</xdr:colOff>
      <xdr:row>99</xdr:row>
      <xdr:rowOff>19050</xdr:rowOff>
    </xdr:to>
    <xdr:graphicFrame>
      <xdr:nvGraphicFramePr>
        <xdr:cNvPr id="8" name="Chart 55"/>
        <xdr:cNvGraphicFramePr/>
      </xdr:nvGraphicFramePr>
      <xdr:xfrm>
        <a:off x="447675" y="11334750"/>
        <a:ext cx="6667500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194</xdr:row>
      <xdr:rowOff>0</xdr:rowOff>
    </xdr:from>
    <xdr:to>
      <xdr:col>9</xdr:col>
      <xdr:colOff>38100</xdr:colOff>
      <xdr:row>223</xdr:row>
      <xdr:rowOff>38100</xdr:rowOff>
    </xdr:to>
    <xdr:graphicFrame>
      <xdr:nvGraphicFramePr>
        <xdr:cNvPr id="9" name="Chart 61"/>
        <xdr:cNvGraphicFramePr/>
      </xdr:nvGraphicFramePr>
      <xdr:xfrm>
        <a:off x="447675" y="31413450"/>
        <a:ext cx="6686550" cy="4733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9</xdr:col>
      <xdr:colOff>38100</xdr:colOff>
      <xdr:row>192</xdr:row>
      <xdr:rowOff>38100</xdr:rowOff>
    </xdr:to>
    <xdr:graphicFrame>
      <xdr:nvGraphicFramePr>
        <xdr:cNvPr id="10" name="Chart 62"/>
        <xdr:cNvGraphicFramePr/>
      </xdr:nvGraphicFramePr>
      <xdr:xfrm>
        <a:off x="447675" y="26393775"/>
        <a:ext cx="6686550" cy="4733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9</xdr:col>
      <xdr:colOff>28575</xdr:colOff>
      <xdr:row>161</xdr:row>
      <xdr:rowOff>28575</xdr:rowOff>
    </xdr:to>
    <xdr:graphicFrame>
      <xdr:nvGraphicFramePr>
        <xdr:cNvPr id="11" name="Chart 65"/>
        <xdr:cNvGraphicFramePr/>
      </xdr:nvGraphicFramePr>
      <xdr:xfrm>
        <a:off x="447675" y="21374100"/>
        <a:ext cx="6677025" cy="4724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9</xdr:col>
      <xdr:colOff>38100</xdr:colOff>
      <xdr:row>130</xdr:row>
      <xdr:rowOff>38100</xdr:rowOff>
    </xdr:to>
    <xdr:graphicFrame>
      <xdr:nvGraphicFramePr>
        <xdr:cNvPr id="12" name="Chart 66"/>
        <xdr:cNvGraphicFramePr/>
      </xdr:nvGraphicFramePr>
      <xdr:xfrm>
        <a:off x="447675" y="16354425"/>
        <a:ext cx="6686550" cy="4733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pane ySplit="10" topLeftCell="BM30" activePane="bottomLeft" state="frozen"/>
      <selection pane="topLeft" activeCell="M1" sqref="M1"/>
      <selection pane="bottomLeft" activeCell="M40" sqref="M40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0.85546875" style="0" customWidth="1"/>
    <col min="4" max="4" width="6.7109375" style="0" customWidth="1"/>
    <col min="5" max="5" width="0.85546875" style="0" customWidth="1"/>
    <col min="6" max="12" width="10.7109375" style="0" customWidth="1"/>
  </cols>
  <sheetData>
    <row r="1" spans="7:12" ht="12.75" customHeight="1">
      <c r="G1" s="1"/>
      <c r="J1" s="1"/>
      <c r="L1" s="1"/>
    </row>
    <row r="2" ht="12.75">
      <c r="B2" t="s">
        <v>10</v>
      </c>
    </row>
    <row r="3" spans="2:10" ht="12.75">
      <c r="B3" t="s">
        <v>26</v>
      </c>
      <c r="G3" s="1"/>
      <c r="J3" s="1"/>
    </row>
    <row r="4" spans="2:14" ht="12.75">
      <c r="B4" s="1" t="s">
        <v>20</v>
      </c>
      <c r="G4" s="1"/>
      <c r="J4" s="1"/>
      <c r="M4" s="1"/>
      <c r="N4" s="1"/>
    </row>
    <row r="5" spans="2:14" ht="12.75">
      <c r="B5" s="1" t="s">
        <v>12</v>
      </c>
      <c r="G5" s="1"/>
      <c r="J5" s="1"/>
      <c r="M5" s="41" t="s">
        <v>15</v>
      </c>
      <c r="N5" s="41"/>
    </row>
    <row r="6" spans="7:13" ht="12.75">
      <c r="G6" s="1"/>
      <c r="J6" s="1"/>
      <c r="M6" s="2" t="s">
        <v>7</v>
      </c>
    </row>
    <row r="7" spans="4:13" ht="12.75">
      <c r="D7" s="1"/>
      <c r="H7" s="23" t="s">
        <v>13</v>
      </c>
      <c r="J7" s="1"/>
      <c r="M7" s="32" t="s">
        <v>22</v>
      </c>
    </row>
    <row r="8" spans="1:10" ht="12.75">
      <c r="A8" s="1"/>
      <c r="C8" s="1"/>
      <c r="D8" s="1"/>
      <c r="E8" s="1"/>
      <c r="J8" s="1"/>
    </row>
    <row r="9" spans="6:12" s="5" customFormat="1" ht="15" customHeight="1" thickBot="1">
      <c r="F9" s="46" t="s">
        <v>21</v>
      </c>
      <c r="G9" s="47"/>
      <c r="H9" s="47"/>
      <c r="I9" s="47"/>
      <c r="J9" s="47"/>
      <c r="K9" s="47"/>
      <c r="L9" s="48"/>
    </row>
    <row r="10" spans="2:12" s="5" customFormat="1" ht="115.5" thickBot="1">
      <c r="B10" s="4" t="s">
        <v>0</v>
      </c>
      <c r="C10" s="10"/>
      <c r="D10" s="7" t="s">
        <v>1</v>
      </c>
      <c r="E10" s="10"/>
      <c r="F10" s="42" t="s">
        <v>9</v>
      </c>
      <c r="G10" s="43" t="s">
        <v>16</v>
      </c>
      <c r="H10" s="4" t="s">
        <v>25</v>
      </c>
      <c r="I10" s="4" t="s">
        <v>14</v>
      </c>
      <c r="J10" s="43" t="s">
        <v>18</v>
      </c>
      <c r="K10" s="43" t="s">
        <v>19</v>
      </c>
      <c r="L10" s="6" t="s">
        <v>17</v>
      </c>
    </row>
    <row r="11" spans="2:12" ht="12.75">
      <c r="B11" s="14"/>
      <c r="C11" s="11"/>
      <c r="D11" s="12"/>
      <c r="E11" s="11"/>
      <c r="F11" s="29"/>
      <c r="G11" s="30"/>
      <c r="H11" s="30"/>
      <c r="I11" s="30"/>
      <c r="J11" s="30"/>
      <c r="K11" s="25"/>
      <c r="L11" s="27"/>
    </row>
    <row r="12" spans="2:12" ht="12.75">
      <c r="B12" s="12">
        <v>1</v>
      </c>
      <c r="C12" s="11"/>
      <c r="D12" s="12">
        <v>1994</v>
      </c>
      <c r="E12" s="11"/>
      <c r="F12" s="29">
        <v>476</v>
      </c>
      <c r="G12" s="30"/>
      <c r="H12" s="30"/>
      <c r="I12" s="30"/>
      <c r="J12" s="30"/>
      <c r="K12" s="25"/>
      <c r="L12" s="28" t="e">
        <f>(F12/H12)</f>
        <v>#DIV/0!</v>
      </c>
    </row>
    <row r="13" spans="2:12" ht="12.75">
      <c r="B13" s="36">
        <f>B12+1</f>
        <v>2</v>
      </c>
      <c r="C13" s="11"/>
      <c r="D13" s="36">
        <f>D12+1</f>
        <v>1995</v>
      </c>
      <c r="E13" s="11"/>
      <c r="F13" s="29">
        <v>480</v>
      </c>
      <c r="G13" s="30"/>
      <c r="H13" s="30"/>
      <c r="I13" s="30"/>
      <c r="J13" s="30"/>
      <c r="K13" s="25"/>
      <c r="L13" s="28" t="e">
        <f aca="true" t="shared" si="0" ref="L13:L48">(F13/H13)</f>
        <v>#DIV/0!</v>
      </c>
    </row>
    <row r="14" spans="2:12" ht="12.75">
      <c r="B14" s="36">
        <f aca="true" t="shared" si="1" ref="B14:B43">B13+1</f>
        <v>3</v>
      </c>
      <c r="C14" s="11"/>
      <c r="D14" s="36">
        <f>D13+1</f>
        <v>1996</v>
      </c>
      <c r="E14" s="11"/>
      <c r="F14" s="29">
        <v>476</v>
      </c>
      <c r="G14" s="30"/>
      <c r="H14" s="30"/>
      <c r="I14" s="30"/>
      <c r="J14" s="30"/>
      <c r="K14" s="25"/>
      <c r="L14" s="28" t="e">
        <f t="shared" si="0"/>
        <v>#DIV/0!</v>
      </c>
    </row>
    <row r="15" spans="2:12" ht="12.75">
      <c r="B15" s="36">
        <f t="shared" si="1"/>
        <v>4</v>
      </c>
      <c r="C15" s="11"/>
      <c r="D15" s="36">
        <f>D14+1</f>
        <v>1997</v>
      </c>
      <c r="E15" s="11"/>
      <c r="F15" s="29">
        <v>590</v>
      </c>
      <c r="G15" s="30"/>
      <c r="H15" s="30"/>
      <c r="I15" s="30"/>
      <c r="J15" s="30"/>
      <c r="K15" s="25"/>
      <c r="L15" s="28" t="e">
        <f t="shared" si="0"/>
        <v>#DIV/0!</v>
      </c>
    </row>
    <row r="16" spans="2:14" ht="12.75">
      <c r="B16" s="36">
        <f t="shared" si="1"/>
        <v>5</v>
      </c>
      <c r="C16" s="11"/>
      <c r="D16" s="36">
        <f>D15+1</f>
        <v>1998</v>
      </c>
      <c r="E16" s="11"/>
      <c r="F16" s="29">
        <v>696</v>
      </c>
      <c r="G16" s="30">
        <v>1184</v>
      </c>
      <c r="H16" s="30">
        <v>1137</v>
      </c>
      <c r="I16" s="30">
        <v>58</v>
      </c>
      <c r="J16" s="25">
        <f aca="true" t="shared" si="2" ref="J16:J39">H16-I16</f>
        <v>1079</v>
      </c>
      <c r="K16" s="25">
        <f>G16-J16</f>
        <v>105</v>
      </c>
      <c r="L16" s="28">
        <f t="shared" si="0"/>
        <v>0.6121372031662269</v>
      </c>
      <c r="M16" s="40"/>
      <c r="N16" s="37"/>
    </row>
    <row r="17" spans="2:14" ht="12.75">
      <c r="B17" s="36">
        <f t="shared" si="1"/>
        <v>6</v>
      </c>
      <c r="C17" s="11"/>
      <c r="D17" s="13">
        <f>D16+1</f>
        <v>1999</v>
      </c>
      <c r="E17" s="11"/>
      <c r="F17" s="20">
        <v>889</v>
      </c>
      <c r="G17" s="31">
        <v>1330</v>
      </c>
      <c r="H17" s="31">
        <v>1247</v>
      </c>
      <c r="I17" s="31">
        <v>110</v>
      </c>
      <c r="J17" s="26">
        <f t="shared" si="2"/>
        <v>1137</v>
      </c>
      <c r="K17" s="25">
        <f aca="true" t="shared" si="3" ref="K17:K43">G17-J17</f>
        <v>193</v>
      </c>
      <c r="L17" s="28">
        <f t="shared" si="0"/>
        <v>0.7129109863672815</v>
      </c>
      <c r="M17" s="40"/>
      <c r="N17" s="37"/>
    </row>
    <row r="18" spans="2:14" ht="12.75">
      <c r="B18" s="36">
        <f t="shared" si="1"/>
        <v>7</v>
      </c>
      <c r="C18" s="11"/>
      <c r="D18" s="13">
        <f aca="true" t="shared" si="4" ref="D18:D36">D17+1</f>
        <v>2000</v>
      </c>
      <c r="E18" s="11"/>
      <c r="F18" s="20">
        <v>758</v>
      </c>
      <c r="G18" s="38">
        <v>431</v>
      </c>
      <c r="H18" s="31">
        <v>572</v>
      </c>
      <c r="I18" s="31">
        <v>10</v>
      </c>
      <c r="J18" s="26">
        <f t="shared" si="2"/>
        <v>562</v>
      </c>
      <c r="K18" s="25">
        <f t="shared" si="3"/>
        <v>-131</v>
      </c>
      <c r="L18" s="28">
        <f t="shared" si="0"/>
        <v>1.3251748251748252</v>
      </c>
      <c r="M18" s="40"/>
      <c r="N18" s="37"/>
    </row>
    <row r="19" spans="2:14" ht="12.75">
      <c r="B19" s="36">
        <f t="shared" si="1"/>
        <v>8</v>
      </c>
      <c r="C19" s="11"/>
      <c r="D19" s="13">
        <f t="shared" si="4"/>
        <v>2001</v>
      </c>
      <c r="E19" s="11"/>
      <c r="F19" s="20">
        <v>376</v>
      </c>
      <c r="G19" s="31">
        <v>849</v>
      </c>
      <c r="H19" s="31">
        <v>1194</v>
      </c>
      <c r="I19" s="31">
        <v>-37</v>
      </c>
      <c r="J19" s="26">
        <f t="shared" si="2"/>
        <v>1231</v>
      </c>
      <c r="K19" s="25">
        <f t="shared" si="3"/>
        <v>-382</v>
      </c>
      <c r="L19" s="28">
        <f t="shared" si="0"/>
        <v>0.3149078726968174</v>
      </c>
      <c r="M19" s="40"/>
      <c r="N19" s="37"/>
    </row>
    <row r="20" spans="2:14" ht="12.75">
      <c r="B20" s="36">
        <f t="shared" si="1"/>
        <v>9</v>
      </c>
      <c r="C20" s="11"/>
      <c r="D20" s="13">
        <f t="shared" si="4"/>
        <v>2002</v>
      </c>
      <c r="E20" s="11"/>
      <c r="F20" s="20">
        <v>137</v>
      </c>
      <c r="G20" s="31">
        <v>1310</v>
      </c>
      <c r="H20" s="31">
        <v>1548</v>
      </c>
      <c r="I20" s="31">
        <v>-1</v>
      </c>
      <c r="J20" s="26">
        <f t="shared" si="2"/>
        <v>1549</v>
      </c>
      <c r="K20" s="25">
        <f t="shared" si="3"/>
        <v>-239</v>
      </c>
      <c r="L20" s="28">
        <f t="shared" si="0"/>
        <v>0.08850129198966408</v>
      </c>
      <c r="M20" s="40"/>
      <c r="N20" s="37"/>
    </row>
    <row r="21" spans="2:14" ht="12.75">
      <c r="B21" s="36">
        <f t="shared" si="1"/>
        <v>10</v>
      </c>
      <c r="C21" s="11"/>
      <c r="D21" s="13">
        <f t="shared" si="4"/>
        <v>2003</v>
      </c>
      <c r="E21" s="11"/>
      <c r="F21" s="39">
        <v>426</v>
      </c>
      <c r="G21" s="38">
        <v>1354</v>
      </c>
      <c r="H21" s="31">
        <v>1065</v>
      </c>
      <c r="I21" s="31">
        <v>0</v>
      </c>
      <c r="J21" s="26">
        <f t="shared" si="2"/>
        <v>1065</v>
      </c>
      <c r="K21" s="25">
        <f t="shared" si="3"/>
        <v>289</v>
      </c>
      <c r="L21" s="28">
        <f t="shared" si="0"/>
        <v>0.4</v>
      </c>
      <c r="M21" s="40"/>
      <c r="N21" s="37"/>
    </row>
    <row r="22" spans="2:14" ht="12.75">
      <c r="B22" s="36">
        <f t="shared" si="1"/>
        <v>11</v>
      </c>
      <c r="C22" s="11"/>
      <c r="D22" s="13">
        <f t="shared" si="4"/>
        <v>2004</v>
      </c>
      <c r="E22" s="11"/>
      <c r="F22" s="20">
        <v>634</v>
      </c>
      <c r="G22" s="31">
        <v>1329</v>
      </c>
      <c r="H22" s="31">
        <v>1172</v>
      </c>
      <c r="I22" s="31">
        <v>51</v>
      </c>
      <c r="J22" s="26">
        <f t="shared" si="2"/>
        <v>1121</v>
      </c>
      <c r="K22" s="26">
        <f t="shared" si="3"/>
        <v>208</v>
      </c>
      <c r="L22" s="28">
        <f t="shared" si="0"/>
        <v>0.5409556313993175</v>
      </c>
      <c r="M22" s="40"/>
      <c r="N22" s="37"/>
    </row>
    <row r="23" spans="2:14" ht="12.75">
      <c r="B23" s="36">
        <f t="shared" si="1"/>
        <v>12</v>
      </c>
      <c r="C23" s="11"/>
      <c r="D23" s="13">
        <f t="shared" si="4"/>
        <v>2005</v>
      </c>
      <c r="E23" s="11"/>
      <c r="F23" s="20">
        <v>939</v>
      </c>
      <c r="G23" s="31">
        <v>1864</v>
      </c>
      <c r="H23" s="31">
        <v>1606</v>
      </c>
      <c r="I23" s="31">
        <v>47</v>
      </c>
      <c r="J23" s="26">
        <f t="shared" si="2"/>
        <v>1559</v>
      </c>
      <c r="K23" s="26">
        <f t="shared" si="3"/>
        <v>305</v>
      </c>
      <c r="L23" s="28">
        <f t="shared" si="0"/>
        <v>0.5846824408468244</v>
      </c>
      <c r="M23" s="40"/>
      <c r="N23" s="37"/>
    </row>
    <row r="24" spans="2:14" ht="12.75">
      <c r="B24" s="36">
        <f t="shared" si="1"/>
        <v>13</v>
      </c>
      <c r="C24" s="11"/>
      <c r="D24" s="13">
        <f t="shared" si="4"/>
        <v>2006</v>
      </c>
      <c r="E24" s="11"/>
      <c r="F24" s="20">
        <v>1407</v>
      </c>
      <c r="G24" s="31">
        <v>1923</v>
      </c>
      <c r="H24" s="31">
        <v>1565</v>
      </c>
      <c r="I24" s="31">
        <v>111</v>
      </c>
      <c r="J24" s="26">
        <f t="shared" si="2"/>
        <v>1454</v>
      </c>
      <c r="K24" s="26">
        <f t="shared" si="3"/>
        <v>469</v>
      </c>
      <c r="L24" s="28">
        <f t="shared" si="0"/>
        <v>0.8990415335463259</v>
      </c>
      <c r="M24" s="40"/>
      <c r="N24" s="37"/>
    </row>
    <row r="25" spans="2:14" ht="12.75">
      <c r="B25" s="36">
        <f t="shared" si="1"/>
        <v>14</v>
      </c>
      <c r="C25" s="11"/>
      <c r="D25" s="13">
        <f t="shared" si="4"/>
        <v>2007</v>
      </c>
      <c r="E25" s="11"/>
      <c r="F25" s="39">
        <v>1620</v>
      </c>
      <c r="G25" s="31">
        <v>1729</v>
      </c>
      <c r="H25" s="31">
        <v>1576</v>
      </c>
      <c r="I25" s="31">
        <v>60</v>
      </c>
      <c r="J25" s="26">
        <f t="shared" si="2"/>
        <v>1516</v>
      </c>
      <c r="K25" s="26">
        <f t="shared" si="3"/>
        <v>213</v>
      </c>
      <c r="L25" s="28">
        <f t="shared" si="0"/>
        <v>1.0279187817258884</v>
      </c>
      <c r="M25" s="40"/>
      <c r="N25" s="37"/>
    </row>
    <row r="26" spans="2:14" ht="12.75">
      <c r="B26" s="36">
        <f t="shared" si="1"/>
        <v>15</v>
      </c>
      <c r="C26" s="11"/>
      <c r="D26" s="13">
        <f t="shared" si="4"/>
        <v>2008</v>
      </c>
      <c r="E26" s="11"/>
      <c r="F26" s="20">
        <v>1025</v>
      </c>
      <c r="G26" s="31">
        <v>1970</v>
      </c>
      <c r="H26" s="31">
        <v>1776</v>
      </c>
      <c r="I26" s="31">
        <v>-749</v>
      </c>
      <c r="J26" s="26">
        <f t="shared" si="2"/>
        <v>2525</v>
      </c>
      <c r="K26" s="26">
        <f t="shared" si="3"/>
        <v>-555</v>
      </c>
      <c r="L26" s="28">
        <f t="shared" si="0"/>
        <v>0.5771396396396397</v>
      </c>
      <c r="M26" s="40"/>
      <c r="N26" s="37"/>
    </row>
    <row r="27" spans="2:14" ht="12.75">
      <c r="B27" s="36">
        <f t="shared" si="1"/>
        <v>16</v>
      </c>
      <c r="C27" s="11"/>
      <c r="D27" s="13">
        <f>D26+1</f>
        <v>2009</v>
      </c>
      <c r="E27" s="11"/>
      <c r="F27" s="20">
        <v>1625</v>
      </c>
      <c r="G27" s="31">
        <v>2003</v>
      </c>
      <c r="H27" s="31">
        <v>1818</v>
      </c>
      <c r="I27" s="31">
        <v>420</v>
      </c>
      <c r="J27" s="26">
        <f t="shared" si="2"/>
        <v>1398</v>
      </c>
      <c r="K27" s="26">
        <f t="shared" si="3"/>
        <v>605</v>
      </c>
      <c r="L27" s="28">
        <f t="shared" si="0"/>
        <v>0.8938393839383938</v>
      </c>
      <c r="M27" s="40"/>
      <c r="N27" s="37"/>
    </row>
    <row r="28" spans="2:14" ht="12.75">
      <c r="B28" s="36">
        <f t="shared" si="1"/>
        <v>17</v>
      </c>
      <c r="C28" s="11"/>
      <c r="D28" s="13">
        <f t="shared" si="4"/>
        <v>2010</v>
      </c>
      <c r="E28" s="11"/>
      <c r="F28" s="20">
        <v>1856</v>
      </c>
      <c r="G28" s="31">
        <v>2085</v>
      </c>
      <c r="H28" s="31">
        <v>1964</v>
      </c>
      <c r="I28" s="31">
        <v>110</v>
      </c>
      <c r="J28" s="26">
        <f t="shared" si="2"/>
        <v>1854</v>
      </c>
      <c r="K28" s="26">
        <f t="shared" si="3"/>
        <v>231</v>
      </c>
      <c r="L28" s="28">
        <f t="shared" si="0"/>
        <v>0.945010183299389</v>
      </c>
      <c r="M28" s="40"/>
      <c r="N28" s="37"/>
    </row>
    <row r="29" spans="2:14" ht="12.75">
      <c r="B29" s="36">
        <f t="shared" si="1"/>
        <v>18</v>
      </c>
      <c r="C29" s="11"/>
      <c r="D29" s="13">
        <f t="shared" si="4"/>
        <v>2011</v>
      </c>
      <c r="E29" s="11"/>
      <c r="F29" s="20">
        <v>1895</v>
      </c>
      <c r="G29" s="31">
        <v>1923</v>
      </c>
      <c r="H29" s="31">
        <v>1705</v>
      </c>
      <c r="I29" s="31">
        <v>-190</v>
      </c>
      <c r="J29" s="26">
        <f t="shared" si="2"/>
        <v>1895</v>
      </c>
      <c r="K29" s="26">
        <f t="shared" si="3"/>
        <v>28</v>
      </c>
      <c r="L29" s="28">
        <f t="shared" si="0"/>
        <v>1.1114369501466275</v>
      </c>
      <c r="M29" s="40"/>
      <c r="N29" s="37"/>
    </row>
    <row r="30" spans="2:14" ht="12.75">
      <c r="B30" s="36">
        <f t="shared" si="1"/>
        <v>19</v>
      </c>
      <c r="C30" s="11"/>
      <c r="D30" s="13">
        <f t="shared" si="4"/>
        <v>2012</v>
      </c>
      <c r="E30" s="11"/>
      <c r="F30" s="39">
        <v>2108</v>
      </c>
      <c r="G30" s="31">
        <v>2004</v>
      </c>
      <c r="H30" s="31">
        <v>1940</v>
      </c>
      <c r="I30" s="31">
        <v>150</v>
      </c>
      <c r="J30" s="26">
        <f t="shared" si="2"/>
        <v>1790</v>
      </c>
      <c r="K30" s="26">
        <f t="shared" si="3"/>
        <v>214</v>
      </c>
      <c r="L30" s="28">
        <f t="shared" si="0"/>
        <v>1.0865979381443298</v>
      </c>
      <c r="M30" s="40"/>
      <c r="N30" s="37"/>
    </row>
    <row r="31" spans="2:14" ht="12.75">
      <c r="B31" s="36">
        <f t="shared" si="1"/>
        <v>20</v>
      </c>
      <c r="C31" s="11"/>
      <c r="D31" s="13">
        <f t="shared" si="4"/>
        <v>2013</v>
      </c>
      <c r="E31" s="11"/>
      <c r="F31" s="20">
        <v>2810</v>
      </c>
      <c r="G31" s="31">
        <v>2239</v>
      </c>
      <c r="H31" s="31">
        <v>2034</v>
      </c>
      <c r="I31" s="31">
        <v>490</v>
      </c>
      <c r="J31" s="26">
        <f t="shared" si="2"/>
        <v>1544</v>
      </c>
      <c r="K31" s="26">
        <f t="shared" si="3"/>
        <v>695</v>
      </c>
      <c r="L31" s="28">
        <f t="shared" si="0"/>
        <v>1.3815142576204522</v>
      </c>
      <c r="M31" s="40"/>
      <c r="N31" s="37"/>
    </row>
    <row r="32" spans="2:14" ht="12.75">
      <c r="B32" s="36">
        <f t="shared" si="1"/>
        <v>21</v>
      </c>
      <c r="C32" s="11"/>
      <c r="D32" s="13">
        <f t="shared" si="4"/>
        <v>2014</v>
      </c>
      <c r="E32" s="11"/>
      <c r="F32" s="20">
        <v>2884</v>
      </c>
      <c r="G32" s="31">
        <v>2075</v>
      </c>
      <c r="H32" s="31">
        <v>1997</v>
      </c>
      <c r="I32" s="31">
        <v>-4</v>
      </c>
      <c r="J32" s="26">
        <f t="shared" si="2"/>
        <v>2001</v>
      </c>
      <c r="K32" s="26">
        <f t="shared" si="3"/>
        <v>74</v>
      </c>
      <c r="L32" s="28">
        <f t="shared" si="0"/>
        <v>1.444166249374061</v>
      </c>
      <c r="M32" s="40"/>
      <c r="N32" s="37"/>
    </row>
    <row r="33" spans="2:14" ht="12.75">
      <c r="B33" s="36">
        <f t="shared" si="1"/>
        <v>22</v>
      </c>
      <c r="C33" s="11"/>
      <c r="D33" s="13">
        <f t="shared" si="4"/>
        <v>2015</v>
      </c>
      <c r="E33" s="11"/>
      <c r="F33" s="20">
        <v>2845</v>
      </c>
      <c r="G33" s="31">
        <v>1932</v>
      </c>
      <c r="H33" s="31">
        <v>1825</v>
      </c>
      <c r="I33" s="31">
        <v>-145</v>
      </c>
      <c r="J33" s="26">
        <f t="shared" si="2"/>
        <v>1970</v>
      </c>
      <c r="K33" s="26">
        <f t="shared" si="3"/>
        <v>-38</v>
      </c>
      <c r="L33" s="28">
        <f t="shared" si="0"/>
        <v>1.558904109589041</v>
      </c>
      <c r="M33" s="40"/>
      <c r="N33" s="37"/>
    </row>
    <row r="34" spans="2:14" ht="12.75">
      <c r="B34" s="36">
        <f t="shared" si="1"/>
        <v>23</v>
      </c>
      <c r="C34" s="11"/>
      <c r="D34" s="13">
        <f t="shared" si="4"/>
        <v>2016</v>
      </c>
      <c r="E34" s="11"/>
      <c r="F34" s="45">
        <v>3013</v>
      </c>
      <c r="G34" s="31">
        <v>2074</v>
      </c>
      <c r="H34" s="31">
        <v>1765</v>
      </c>
      <c r="I34" s="31">
        <v>172</v>
      </c>
      <c r="J34" s="26">
        <f t="shared" si="2"/>
        <v>1593</v>
      </c>
      <c r="K34" s="26">
        <f t="shared" si="3"/>
        <v>481</v>
      </c>
      <c r="L34" s="28">
        <f t="shared" si="0"/>
        <v>1.7070821529745042</v>
      </c>
      <c r="M34" s="40"/>
      <c r="N34" s="37"/>
    </row>
    <row r="35" spans="2:14" ht="12.75">
      <c r="B35" s="36">
        <f t="shared" si="1"/>
        <v>24</v>
      </c>
      <c r="C35" s="11"/>
      <c r="D35" s="13">
        <f t="shared" si="4"/>
        <v>2017</v>
      </c>
      <c r="E35" s="11"/>
      <c r="F35" s="20">
        <v>3816</v>
      </c>
      <c r="G35" s="31">
        <v>1803</v>
      </c>
      <c r="H35" s="31">
        <v>1575</v>
      </c>
      <c r="I35" s="31">
        <v>575</v>
      </c>
      <c r="J35" s="26">
        <f t="shared" si="2"/>
        <v>1000</v>
      </c>
      <c r="K35" s="26">
        <f t="shared" si="3"/>
        <v>803</v>
      </c>
      <c r="L35" s="28">
        <f t="shared" si="0"/>
        <v>2.422857142857143</v>
      </c>
      <c r="M35" s="40"/>
      <c r="N35" s="37"/>
    </row>
    <row r="36" spans="2:14" ht="12.75">
      <c r="B36" s="36">
        <f t="shared" si="1"/>
        <v>25</v>
      </c>
      <c r="C36" s="11"/>
      <c r="D36" s="13">
        <f t="shared" si="4"/>
        <v>2018</v>
      </c>
      <c r="E36" s="11"/>
      <c r="F36" s="20">
        <v>4030</v>
      </c>
      <c r="G36" s="31">
        <v>2880</v>
      </c>
      <c r="H36" s="31">
        <v>2527</v>
      </c>
      <c r="I36" s="31">
        <v>-139</v>
      </c>
      <c r="J36" s="26">
        <f t="shared" si="2"/>
        <v>2666</v>
      </c>
      <c r="K36" s="26">
        <f t="shared" si="3"/>
        <v>214</v>
      </c>
      <c r="L36" s="28">
        <f t="shared" si="0"/>
        <v>1.594776414721013</v>
      </c>
      <c r="M36" s="40"/>
      <c r="N36" s="37"/>
    </row>
    <row r="37" spans="2:14" ht="12.75">
      <c r="B37" s="36">
        <f t="shared" si="1"/>
        <v>26</v>
      </c>
      <c r="C37" s="11"/>
      <c r="D37" s="13">
        <f aca="true" t="shared" si="5" ref="D37:D43">D36+1</f>
        <v>2019</v>
      </c>
      <c r="E37" s="11"/>
      <c r="F37" s="44">
        <v>4855.3</v>
      </c>
      <c r="G37" s="31">
        <v>2859.4</v>
      </c>
      <c r="H37" s="31">
        <v>2441</v>
      </c>
      <c r="I37" s="31">
        <v>617</v>
      </c>
      <c r="J37" s="26">
        <f t="shared" si="2"/>
        <v>1824</v>
      </c>
      <c r="K37" s="26">
        <f t="shared" si="3"/>
        <v>1035.4</v>
      </c>
      <c r="L37" s="28">
        <f t="shared" si="0"/>
        <v>1.9890618598934864</v>
      </c>
      <c r="M37" s="40"/>
      <c r="N37" s="37"/>
    </row>
    <row r="38" spans="2:14" ht="12.75">
      <c r="B38" s="36">
        <f t="shared" si="1"/>
        <v>27</v>
      </c>
      <c r="C38" s="11"/>
      <c r="D38" s="13">
        <f t="shared" si="5"/>
        <v>2020</v>
      </c>
      <c r="E38" s="11"/>
      <c r="F38" s="45">
        <v>5926</v>
      </c>
      <c r="G38" s="31">
        <v>1591.5</v>
      </c>
      <c r="H38" s="31">
        <v>1029</v>
      </c>
      <c r="I38" s="31">
        <v>584</v>
      </c>
      <c r="J38" s="26">
        <f t="shared" si="2"/>
        <v>445</v>
      </c>
      <c r="K38" s="26">
        <f t="shared" si="3"/>
        <v>1146.5</v>
      </c>
      <c r="L38" s="28">
        <f t="shared" si="0"/>
        <v>5.758989310009718</v>
      </c>
      <c r="M38" s="40"/>
      <c r="N38" s="37"/>
    </row>
    <row r="39" spans="2:12" ht="12.75">
      <c r="B39" s="36">
        <f>B38+1</f>
        <v>28</v>
      </c>
      <c r="C39" s="11"/>
      <c r="D39" s="13">
        <f>D38+1</f>
        <v>2021</v>
      </c>
      <c r="E39" s="11"/>
      <c r="F39" s="20">
        <v>7494.9</v>
      </c>
      <c r="G39" s="31">
        <v>1902.2</v>
      </c>
      <c r="H39" s="31">
        <v>1078</v>
      </c>
      <c r="I39" s="31">
        <v>744.482</v>
      </c>
      <c r="J39" s="26">
        <f t="shared" si="2"/>
        <v>333.51800000000003</v>
      </c>
      <c r="K39" s="26">
        <f t="shared" si="3"/>
        <v>1568.682</v>
      </c>
      <c r="L39" s="28">
        <f t="shared" si="0"/>
        <v>6.952597402597402</v>
      </c>
    </row>
    <row r="40" spans="2:12" ht="12.75">
      <c r="B40" s="36">
        <f t="shared" si="1"/>
        <v>29</v>
      </c>
      <c r="C40" s="11"/>
      <c r="D40" s="13">
        <f t="shared" si="5"/>
        <v>2022</v>
      </c>
      <c r="E40" s="11"/>
      <c r="F40" s="20">
        <v>6580.2</v>
      </c>
      <c r="G40" s="31">
        <v>3223.92</v>
      </c>
      <c r="H40" s="31">
        <v>3311.14</v>
      </c>
      <c r="I40" s="31">
        <v>-827.531</v>
      </c>
      <c r="J40" s="26">
        <f aca="true" t="shared" si="6" ref="J40:J48">H40-I40</f>
        <v>4138.671</v>
      </c>
      <c r="K40" s="26">
        <f t="shared" si="3"/>
        <v>-914.7510000000002</v>
      </c>
      <c r="L40" s="28">
        <f t="shared" si="0"/>
        <v>1.9872913860483097</v>
      </c>
    </row>
    <row r="41" spans="2:12" ht="12.75">
      <c r="B41" s="36">
        <f t="shared" si="1"/>
        <v>30</v>
      </c>
      <c r="C41" s="11"/>
      <c r="D41" s="13">
        <f t="shared" si="5"/>
        <v>2023</v>
      </c>
      <c r="E41" s="11"/>
      <c r="F41" s="20"/>
      <c r="G41" s="31"/>
      <c r="H41" s="31"/>
      <c r="I41" s="31"/>
      <c r="J41" s="26">
        <f t="shared" si="6"/>
        <v>0</v>
      </c>
      <c r="K41" s="26">
        <f t="shared" si="3"/>
        <v>0</v>
      </c>
      <c r="L41" s="28" t="e">
        <f t="shared" si="0"/>
        <v>#DIV/0!</v>
      </c>
    </row>
    <row r="42" spans="2:12" ht="12.75">
      <c r="B42" s="36">
        <f t="shared" si="1"/>
        <v>31</v>
      </c>
      <c r="C42" s="11"/>
      <c r="D42" s="13">
        <f t="shared" si="5"/>
        <v>2024</v>
      </c>
      <c r="E42" s="11"/>
      <c r="F42" s="20"/>
      <c r="G42" s="31"/>
      <c r="H42" s="31"/>
      <c r="I42" s="31"/>
      <c r="J42" s="26">
        <f t="shared" si="6"/>
        <v>0</v>
      </c>
      <c r="K42" s="26">
        <f t="shared" si="3"/>
        <v>0</v>
      </c>
      <c r="L42" s="28" t="e">
        <f t="shared" si="0"/>
        <v>#DIV/0!</v>
      </c>
    </row>
    <row r="43" spans="2:12" ht="12.75">
      <c r="B43" s="36">
        <f t="shared" si="1"/>
        <v>32</v>
      </c>
      <c r="C43" s="11"/>
      <c r="D43" s="13">
        <f t="shared" si="5"/>
        <v>2025</v>
      </c>
      <c r="E43" s="11"/>
      <c r="F43" s="20"/>
      <c r="G43" s="31"/>
      <c r="H43" s="31"/>
      <c r="I43" s="31"/>
      <c r="J43" s="26">
        <f t="shared" si="6"/>
        <v>0</v>
      </c>
      <c r="K43" s="26">
        <f t="shared" si="3"/>
        <v>0</v>
      </c>
      <c r="L43" s="28" t="e">
        <f t="shared" si="0"/>
        <v>#DIV/0!</v>
      </c>
    </row>
    <row r="44" spans="2:12" ht="12.75">
      <c r="B44" s="36">
        <f>B43+1</f>
        <v>33</v>
      </c>
      <c r="C44" s="11"/>
      <c r="D44" s="13">
        <f>D43+1</f>
        <v>2026</v>
      </c>
      <c r="E44" s="11"/>
      <c r="F44" s="20"/>
      <c r="G44" s="31"/>
      <c r="H44" s="31"/>
      <c r="I44" s="31"/>
      <c r="J44" s="26">
        <f t="shared" si="6"/>
        <v>0</v>
      </c>
      <c r="K44" s="26">
        <f>G44-J44</f>
        <v>0</v>
      </c>
      <c r="L44" s="28" t="e">
        <f t="shared" si="0"/>
        <v>#DIV/0!</v>
      </c>
    </row>
    <row r="45" spans="2:12" ht="12.75">
      <c r="B45" s="36">
        <f>B44+1</f>
        <v>34</v>
      </c>
      <c r="C45" s="11"/>
      <c r="D45" s="13">
        <f>D44+1</f>
        <v>2027</v>
      </c>
      <c r="E45" s="11"/>
      <c r="F45" s="20"/>
      <c r="G45" s="31"/>
      <c r="H45" s="31"/>
      <c r="I45" s="31"/>
      <c r="J45" s="26">
        <f t="shared" si="6"/>
        <v>0</v>
      </c>
      <c r="K45" s="26">
        <f>G45-J45</f>
        <v>0</v>
      </c>
      <c r="L45" s="28" t="e">
        <f t="shared" si="0"/>
        <v>#DIV/0!</v>
      </c>
    </row>
    <row r="46" spans="2:12" ht="12.75">
      <c r="B46" s="36">
        <f>B45+1</f>
        <v>35</v>
      </c>
      <c r="C46" s="11"/>
      <c r="D46" s="13">
        <f>D45+1</f>
        <v>2028</v>
      </c>
      <c r="E46" s="11"/>
      <c r="F46" s="20"/>
      <c r="G46" s="31"/>
      <c r="H46" s="31"/>
      <c r="I46" s="31"/>
      <c r="J46" s="26">
        <f t="shared" si="6"/>
        <v>0</v>
      </c>
      <c r="K46" s="26">
        <f>G46-J46</f>
        <v>0</v>
      </c>
      <c r="L46" s="28" t="e">
        <f t="shared" si="0"/>
        <v>#DIV/0!</v>
      </c>
    </row>
    <row r="47" spans="2:12" ht="12.75">
      <c r="B47" s="36">
        <f>B46+1</f>
        <v>36</v>
      </c>
      <c r="C47" s="11"/>
      <c r="D47" s="13">
        <f>D46+1</f>
        <v>2029</v>
      </c>
      <c r="E47" s="11"/>
      <c r="F47" s="20"/>
      <c r="G47" s="31"/>
      <c r="H47" s="31"/>
      <c r="I47" s="31"/>
      <c r="J47" s="26">
        <f t="shared" si="6"/>
        <v>0</v>
      </c>
      <c r="K47" s="26">
        <f>G47-J47</f>
        <v>0</v>
      </c>
      <c r="L47" s="28" t="e">
        <f t="shared" si="0"/>
        <v>#DIV/0!</v>
      </c>
    </row>
    <row r="48" spans="2:12" ht="12.75">
      <c r="B48" s="36">
        <f>B47+1</f>
        <v>37</v>
      </c>
      <c r="C48" s="11"/>
      <c r="D48" s="13">
        <f>D47+1</f>
        <v>2030</v>
      </c>
      <c r="E48" s="11"/>
      <c r="F48" s="20"/>
      <c r="G48" s="31"/>
      <c r="H48" s="31"/>
      <c r="I48" s="31"/>
      <c r="J48" s="26">
        <f t="shared" si="6"/>
        <v>0</v>
      </c>
      <c r="K48" s="26">
        <f>G48-J48</f>
        <v>0</v>
      </c>
      <c r="L48" s="28" t="e">
        <f t="shared" si="0"/>
        <v>#DIV/0!</v>
      </c>
    </row>
  </sheetData>
  <mergeCells count="1">
    <mergeCell ref="F9:L9"/>
  </mergeCells>
  <printOptions/>
  <pageMargins left="0.5" right="0.5" top="0.75" bottom="0.75" header="0.5" footer="0.5"/>
  <pageSetup horizontalDpi="1200" verticalDpi="1200" orientation="landscape" scale="65" r:id="rId4"/>
  <headerFooter alignWithMargins="0">
    <oddHeader>&amp;L2008 IEEE International Ultrasonics Symposium (IUS)&amp;RBeijing International Convention Center (BICC), Beijing, China, November 2-5, 2008</oddHeader>
    <oddFooter>&amp;LCreated by Dr. Jian-yu Lu, General Chair, on July 6, 2009&amp;C&amp;P&amp;RIEEE Ultrasonics, Ferroelectrics, and Frequency Control Society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workbookViewId="0" topLeftCell="A1">
      <pane ySplit="7" topLeftCell="BM8" activePane="bottomLeft" state="frozen"/>
      <selection pane="topLeft" activeCell="A1" sqref="A1"/>
      <selection pane="bottomLeft" activeCell="N145" sqref="N145"/>
    </sheetView>
  </sheetViews>
  <sheetFormatPr defaultColWidth="9.140625" defaultRowHeight="12.75"/>
  <cols>
    <col min="1" max="1" width="6.7109375" style="9" customWidth="1"/>
    <col min="2" max="2" width="6.7109375" style="0" customWidth="1"/>
    <col min="3" max="3" width="12.7109375" style="0" customWidth="1"/>
    <col min="4" max="8" width="14.7109375" style="0" customWidth="1"/>
    <col min="9" max="9" width="6.7109375" style="0" customWidth="1"/>
    <col min="10" max="12" width="1.7109375" style="0" customWidth="1"/>
    <col min="13" max="13" width="12.7109375" style="0" customWidth="1"/>
    <col min="14" max="19" width="14.7109375" style="0" customWidth="1"/>
    <col min="20" max="20" width="14.8515625" style="0" customWidth="1"/>
  </cols>
  <sheetData>
    <row r="1" ht="12.75">
      <c r="M1" s="16"/>
    </row>
    <row r="2" spans="1:13" ht="12.75">
      <c r="A2" t="s">
        <v>11</v>
      </c>
      <c r="D2" s="24"/>
      <c r="M2" s="17"/>
    </row>
    <row r="3" spans="1:13" ht="12.75">
      <c r="A3" s="22" t="str">
        <f>Original_Data!B3</f>
        <v>(Updated: December 6, 2023.) </v>
      </c>
      <c r="D3" s="21"/>
      <c r="M3" s="18"/>
    </row>
    <row r="4" ht="12.75">
      <c r="M4" s="19"/>
    </row>
    <row r="5" ht="12.75">
      <c r="M5" s="15"/>
    </row>
    <row r="6" ht="12.75">
      <c r="C6" s="3" t="s">
        <v>8</v>
      </c>
    </row>
    <row r="7" ht="12.75">
      <c r="E7" s="23" t="s">
        <v>13</v>
      </c>
    </row>
    <row r="8" ht="12.75">
      <c r="K8" s="8"/>
    </row>
    <row r="9" spans="1:14" ht="12.75">
      <c r="A9" s="9" t="s">
        <v>6</v>
      </c>
      <c r="K9" s="8"/>
      <c r="M9" s="33"/>
      <c r="N9" s="33"/>
    </row>
    <row r="10" spans="11:14" ht="12.75">
      <c r="K10" s="8"/>
      <c r="M10" s="34"/>
      <c r="N10" s="1"/>
    </row>
    <row r="11" spans="11:14" ht="12.75">
      <c r="K11" s="8"/>
      <c r="M11" s="15"/>
      <c r="N11" s="35"/>
    </row>
    <row r="12" spans="11:14" ht="12.75">
      <c r="K12" s="8"/>
      <c r="M12" s="1"/>
      <c r="N12" s="1"/>
    </row>
    <row r="13" spans="11:14" ht="12.75">
      <c r="K13" s="8"/>
      <c r="M13" s="1"/>
      <c r="N13" s="1"/>
    </row>
    <row r="14" spans="11:14" ht="12.75">
      <c r="K14" s="8"/>
      <c r="M14" s="1"/>
      <c r="N14" s="1"/>
    </row>
    <row r="15" spans="11:14" ht="12.75">
      <c r="K15" s="8"/>
      <c r="M15" s="1"/>
      <c r="N15" s="1"/>
    </row>
    <row r="16" spans="11:14" ht="12.75">
      <c r="K16" s="8"/>
      <c r="M16" s="1"/>
      <c r="N16" s="1"/>
    </row>
    <row r="17" spans="11:14" ht="12.75">
      <c r="K17" s="8"/>
      <c r="M17" s="34"/>
      <c r="N17" s="1"/>
    </row>
    <row r="18" spans="11:14" ht="12.75">
      <c r="K18" s="8"/>
      <c r="M18" s="15"/>
      <c r="N18" s="35"/>
    </row>
    <row r="19" spans="11:14" ht="12.75">
      <c r="K19" s="8"/>
      <c r="M19" s="1"/>
      <c r="N19" s="1"/>
    </row>
    <row r="20" spans="11:14" ht="12.75">
      <c r="K20" s="8"/>
      <c r="M20" s="1"/>
      <c r="N20" s="1"/>
    </row>
    <row r="21" spans="11:14" ht="12.75">
      <c r="K21" s="8"/>
      <c r="M21" s="1"/>
      <c r="N21" s="1"/>
    </row>
    <row r="22" spans="11:14" ht="12.75">
      <c r="K22" s="8"/>
      <c r="M22" s="1"/>
      <c r="N22" s="1"/>
    </row>
    <row r="23" spans="11:14" ht="12.75">
      <c r="K23" s="8"/>
      <c r="M23" s="1"/>
      <c r="N23" s="1"/>
    </row>
    <row r="24" ht="12.75">
      <c r="K24" s="8"/>
    </row>
    <row r="25" ht="12.75">
      <c r="K25" s="8"/>
    </row>
    <row r="26" ht="12.75">
      <c r="K26" s="8"/>
    </row>
    <row r="27" ht="12.75">
      <c r="K27" s="8"/>
    </row>
    <row r="28" ht="12.75">
      <c r="K28" s="8"/>
    </row>
    <row r="29" ht="12.75">
      <c r="K29" s="8"/>
    </row>
    <row r="30" ht="12.75">
      <c r="K30" s="8"/>
    </row>
    <row r="31" ht="12.75">
      <c r="K31" s="8"/>
    </row>
    <row r="32" ht="12.75">
      <c r="K32" s="8"/>
    </row>
    <row r="33" ht="12.75">
      <c r="K33" s="8"/>
    </row>
    <row r="34" ht="12.75">
      <c r="K34" s="8"/>
    </row>
    <row r="35" ht="12.75">
      <c r="K35" s="8"/>
    </row>
    <row r="36" ht="12.75">
      <c r="K36" s="8"/>
    </row>
    <row r="37" ht="12.75">
      <c r="K37" s="8"/>
    </row>
    <row r="38" ht="12.75">
      <c r="K38" s="8"/>
    </row>
    <row r="39" ht="12.75">
      <c r="K39" s="8"/>
    </row>
    <row r="40" spans="1:11" ht="12.75">
      <c r="A40" s="9" t="s">
        <v>5</v>
      </c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ht="12.75">
      <c r="K48" s="8"/>
    </row>
    <row r="49" ht="12.75">
      <c r="K49" s="8"/>
    </row>
    <row r="50" ht="12.75">
      <c r="K50" s="8"/>
    </row>
    <row r="51" ht="12.75">
      <c r="K51" s="8"/>
    </row>
    <row r="52" ht="12.75">
      <c r="K52" s="8"/>
    </row>
    <row r="53" ht="12.75">
      <c r="K53" s="8"/>
    </row>
    <row r="54" ht="12.75">
      <c r="K54" s="8"/>
    </row>
    <row r="55" ht="12.75">
      <c r="K55" s="8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spans="1:11" ht="12.75">
      <c r="A71" s="9" t="s">
        <v>4</v>
      </c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2.75">
      <c r="K76" s="8"/>
    </row>
    <row r="77" ht="12.75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spans="1:11" ht="12.75">
      <c r="A102" s="9" t="s">
        <v>3</v>
      </c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spans="1:11" ht="12.75">
      <c r="A133" s="9" t="s">
        <v>2</v>
      </c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1" ht="12.75">
      <c r="K161" s="8"/>
    </row>
    <row r="162" ht="12.75">
      <c r="K162" s="8"/>
    </row>
    <row r="163" ht="12.75">
      <c r="K163" s="8"/>
    </row>
    <row r="164" spans="1:11" ht="12.75">
      <c r="A164" s="9" t="s">
        <v>23</v>
      </c>
      <c r="K164" s="8"/>
    </row>
    <row r="165" ht="12.75">
      <c r="K165" s="8"/>
    </row>
    <row r="166" ht="12.75">
      <c r="K166" s="8"/>
    </row>
    <row r="167" ht="12.75">
      <c r="K167" s="8"/>
    </row>
    <row r="168" ht="12.75">
      <c r="K168" s="8"/>
    </row>
    <row r="169" ht="12.75">
      <c r="K169" s="8"/>
    </row>
    <row r="170" ht="12.75">
      <c r="K170" s="8"/>
    </row>
    <row r="171" ht="12.75">
      <c r="K171" s="8"/>
    </row>
    <row r="172" ht="12.75">
      <c r="K172" s="8"/>
    </row>
    <row r="173" ht="12.75">
      <c r="K173" s="8"/>
    </row>
    <row r="174" ht="12.75">
      <c r="K174" s="8"/>
    </row>
    <row r="175" ht="12.75">
      <c r="K175" s="8"/>
    </row>
    <row r="176" ht="12.75">
      <c r="K176" s="8"/>
    </row>
    <row r="177" ht="12.75">
      <c r="K177" s="8"/>
    </row>
    <row r="178" ht="12.75">
      <c r="K178" s="8"/>
    </row>
    <row r="179" ht="12.75">
      <c r="K179" s="8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spans="1:11" ht="12.75">
      <c r="A195" s="9" t="s">
        <v>24</v>
      </c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  <row r="207" ht="12.75">
      <c r="K207" s="8"/>
    </row>
    <row r="208" ht="12.75">
      <c r="K208" s="8"/>
    </row>
    <row r="209" ht="12.75">
      <c r="K209" s="8"/>
    </row>
    <row r="210" ht="12.75">
      <c r="K210" s="8"/>
    </row>
    <row r="211" ht="12.75">
      <c r="K211" s="8"/>
    </row>
    <row r="212" ht="12.75">
      <c r="K212" s="8"/>
    </row>
    <row r="213" ht="12.75">
      <c r="K213" s="8"/>
    </row>
    <row r="214" ht="12.75">
      <c r="K214" s="8"/>
    </row>
    <row r="215" ht="12.75">
      <c r="K215" s="8"/>
    </row>
    <row r="216" ht="12.75">
      <c r="K216" s="8"/>
    </row>
    <row r="217" ht="12.75">
      <c r="K217" s="8"/>
    </row>
    <row r="218" ht="12.75">
      <c r="K218" s="8"/>
    </row>
    <row r="219" ht="12.75">
      <c r="K219" s="8"/>
    </row>
    <row r="220" ht="12.75">
      <c r="K220" s="8"/>
    </row>
    <row r="221" ht="12.75">
      <c r="K221" s="8"/>
    </row>
    <row r="222" ht="12.75">
      <c r="K222" s="8"/>
    </row>
    <row r="223" ht="12.75">
      <c r="K223" s="8"/>
    </row>
    <row r="224" ht="12.75">
      <c r="K224" s="8"/>
    </row>
    <row r="225" ht="12.75">
      <c r="K225" s="8"/>
    </row>
  </sheetData>
  <printOptions/>
  <pageMargins left="0.75" right="0.75" top="1" bottom="1" header="0.5" footer="0.5"/>
  <pageSetup horizontalDpi="1200" verticalDpi="1200" orientation="portrait" scale="72" r:id="rId2"/>
  <headerFooter alignWithMargins="0">
    <oddHeader>&amp;L&amp;9 2008 IEEE International Ultrasonics Symposium (IUS)&amp;R&amp;9Beijing International Convention Center (BICC), Beijing, China, November 2-5, 2008</oddHeader>
    <oddFooter>&amp;L&amp;9Created by Dr. Jian-yu Lu, General Chair, on July 6, 2009&amp;C&amp;9&amp;P&amp;R&amp;9IEEE Ultrasonics, Ferroelectrics, and Frequency Control Society</oddFooter>
  </headerFooter>
  <colBreaks count="1" manualBreakCount="1">
    <brk id="12" max="3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Multi-Year Trends</dc:title>
  <dc:subject>IEEE UFFC-S Finances</dc:subject>
  <dc:creator>Professor Jian-yu Lu</dc:creator>
  <cp:keywords/>
  <dc:description>
</dc:description>
  <cp:lastModifiedBy>Jian-yu Lu</cp:lastModifiedBy>
  <cp:lastPrinted>2012-06-09T20:52:07Z</cp:lastPrinted>
  <dcterms:created xsi:type="dcterms:W3CDTF">2009-07-08T05:19:07Z</dcterms:created>
  <dcterms:modified xsi:type="dcterms:W3CDTF">2023-12-09T05:03:53Z</dcterms:modified>
  <cp:category/>
  <cp:version/>
  <cp:contentType/>
  <cp:contentStatus/>
</cp:coreProperties>
</file>