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035" tabRatio="912" activeTab="0"/>
  </bookViews>
  <sheets>
    <sheet name="Cover" sheetId="1" r:id="rId1"/>
    <sheet name="INDEX" sheetId="2" r:id="rId2"/>
    <sheet name="SUMMARY" sheetId="3" r:id="rId3"/>
    <sheet name="R1-R10 Map" sheetId="4" r:id="rId4"/>
    <sheet name="India Coun Secns Map" sheetId="5" r:id="rId5"/>
    <sheet name="Org Units" sheetId="6" r:id="rId6"/>
    <sheet name="IEEE-Reg-IC Chairs" sheetId="7" r:id="rId7"/>
    <sheet name="IC Entity Formation" sheetId="8" r:id="rId8"/>
    <sheet name="Top 5 councils in Reg mem st" sheetId="9" r:id="rId9"/>
    <sheet name="Regionwise Mem Strength" sheetId="10" r:id="rId10"/>
    <sheet name="Memb IC R10" sheetId="11" r:id="rId11"/>
    <sheet name="IndiaCouncil  Member by grade" sheetId="12" r:id="rId12"/>
    <sheet name="Member Strength IC section wise" sheetId="13" r:id="rId13"/>
    <sheet name="Top 5 reg with large mem st" sheetId="14" r:id="rId14"/>
    <sheet name="Stud Memb IC vs All" sheetId="15" r:id="rId15"/>
    <sheet name="Student Strength IC sectionwise" sheetId="16" r:id="rId16"/>
    <sheet name="Top 5 Secn largest stud membs" sheetId="17" r:id="rId17"/>
    <sheet name="Student Branches all regions" sheetId="18" r:id="rId18"/>
    <sheet name="Comp student brch IC n Regs" sheetId="19" r:id="rId19"/>
    <sheet name="Top 5 St Branch memb" sheetId="20" r:id="rId20"/>
    <sheet name="Sick StudentBr Regionwise" sheetId="21" r:id="rId21"/>
    <sheet name="Sick StudentBr IC" sheetId="22" r:id="rId22"/>
    <sheet name="Poten for St Branches" sheetId="23" r:id="rId23"/>
    <sheet name="SOC CHAPTERS" sheetId="24" r:id="rId24"/>
    <sheet name="IC Soc Memb" sheetId="25" r:id="rId25"/>
    <sheet name="Women in IEEE" sheetId="26" r:id="rId26"/>
  </sheets>
  <definedNames/>
  <calcPr fullCalcOnLoad="1"/>
</workbook>
</file>

<file path=xl/sharedStrings.xml><?xml version="1.0" encoding="utf-8"?>
<sst xmlns="http://schemas.openxmlformats.org/spreadsheetml/2006/main" count="1212" uniqueCount="554">
  <si>
    <t>Year</t>
  </si>
  <si>
    <t>Top #1 Section</t>
  </si>
  <si>
    <t>Top #2 Section</t>
  </si>
  <si>
    <t>Top #3 Section</t>
  </si>
  <si>
    <t>Top #4Section</t>
  </si>
  <si>
    <t>Top #5 Section</t>
  </si>
  <si>
    <t>Section</t>
  </si>
  <si>
    <t>Students</t>
  </si>
  <si>
    <t>New York</t>
  </si>
  <si>
    <t>Boston</t>
  </si>
  <si>
    <t>Philadelphia</t>
  </si>
  <si>
    <t>Madras</t>
  </si>
  <si>
    <t>Seoul</t>
  </si>
  <si>
    <t>Germany</t>
  </si>
  <si>
    <t>Central Texas</t>
  </si>
  <si>
    <t>Spain</t>
  </si>
  <si>
    <t>Turkey</t>
  </si>
  <si>
    <t>Bombay</t>
  </si>
  <si>
    <t>Mexico</t>
  </si>
  <si>
    <t>Iran</t>
  </si>
  <si>
    <t>Santa Clara Valley</t>
  </si>
  <si>
    <t>Colombia</t>
  </si>
  <si>
    <t>Bangalore</t>
  </si>
  <si>
    <t>UK &amp; Ireland</t>
  </si>
  <si>
    <t>Hyderabad</t>
  </si>
  <si>
    <t>Kerala</t>
  </si>
  <si>
    <t>South East Michigan</t>
  </si>
  <si>
    <t>Chicago</t>
  </si>
  <si>
    <t>Washington</t>
  </si>
  <si>
    <t>Tokyo</t>
  </si>
  <si>
    <t>N. Virginia</t>
  </si>
  <si>
    <t>Top #1 Council</t>
  </si>
  <si>
    <t>Top #2 Council</t>
  </si>
  <si>
    <t>Top #3 Council</t>
  </si>
  <si>
    <t>Top #4 Council</t>
  </si>
  <si>
    <t>Top #5 Council</t>
  </si>
  <si>
    <t>Area</t>
  </si>
  <si>
    <t>Strength</t>
  </si>
  <si>
    <t>METSAC</t>
  </si>
  <si>
    <t>LAC</t>
  </si>
  <si>
    <t>SFBAC</t>
  </si>
  <si>
    <t>CNEC</t>
  </si>
  <si>
    <t>FC</t>
  </si>
  <si>
    <t>NCAC</t>
  </si>
  <si>
    <t>IC</t>
  </si>
  <si>
    <t>JC</t>
  </si>
  <si>
    <t>Legend:</t>
  </si>
  <si>
    <t>Top Branch #1</t>
  </si>
  <si>
    <t>Top Branch #2</t>
  </si>
  <si>
    <t>Top Branch #3</t>
  </si>
  <si>
    <t>Top Branch #4</t>
  </si>
  <si>
    <t>Top Branch #5</t>
  </si>
  <si>
    <t>Region</t>
  </si>
  <si>
    <t>Branch</t>
  </si>
  <si>
    <t>R3</t>
  </si>
  <si>
    <t>Georgia Inst. Of Tech.</t>
  </si>
  <si>
    <t>R2</t>
  </si>
  <si>
    <t>Maryland University</t>
  </si>
  <si>
    <t>R4</t>
  </si>
  <si>
    <t>Illinois Univ. of Urbana</t>
  </si>
  <si>
    <t>Pennsyl. State Univ.</t>
  </si>
  <si>
    <t>R5</t>
  </si>
  <si>
    <t>Texas A&amp;M- Austin</t>
  </si>
  <si>
    <t>Georgia Inst.</t>
  </si>
  <si>
    <t>Purdue Univ. - Lafayatte</t>
  </si>
  <si>
    <t>Illinois Univ. Urbana</t>
  </si>
  <si>
    <t>R6</t>
  </si>
  <si>
    <t>Stanford Univ.</t>
  </si>
  <si>
    <t>R10</t>
  </si>
  <si>
    <t>Crescent Engg. - Madras</t>
  </si>
  <si>
    <t>R7</t>
  </si>
  <si>
    <t>Toronto Univ.</t>
  </si>
  <si>
    <t>Purdue Univ. Lafayatee</t>
  </si>
  <si>
    <t>Thadomal Shahani- Bombay</t>
  </si>
  <si>
    <t>Texas Univ. Austin</t>
  </si>
  <si>
    <t>Crescent Engg.- Madras</t>
  </si>
  <si>
    <t>Illinois Unit. Urbana</t>
  </si>
  <si>
    <t>Pune Inst. Of Comp. Tech. - Bombay</t>
  </si>
  <si>
    <t>Sathyabhama Engg. Madras</t>
  </si>
  <si>
    <t>Texas Unit. Austin</t>
  </si>
  <si>
    <t xml:space="preserve">Georgia Inst.  </t>
  </si>
  <si>
    <t>Pune Inst. Of Comp. Tech. Bombay</t>
  </si>
  <si>
    <t>Thamodal Sahani Bombay</t>
  </si>
  <si>
    <t>Anna Univ. Madras</t>
  </si>
  <si>
    <t>Pune Inst.of Comp. Tech Bombay</t>
  </si>
  <si>
    <t>R8</t>
  </si>
  <si>
    <t>American Unit. Of Beirut</t>
  </si>
  <si>
    <t>Alexandria Unit. Egypt</t>
  </si>
  <si>
    <t>Valammal Engg. Madras</t>
  </si>
  <si>
    <t>H</t>
  </si>
  <si>
    <t>F</t>
  </si>
  <si>
    <t>SM</t>
  </si>
  <si>
    <t>M</t>
  </si>
  <si>
    <t>AM</t>
  </si>
  <si>
    <t>S</t>
  </si>
  <si>
    <t>IC Total</t>
  </si>
  <si>
    <t>Region Total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</si>
  <si>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</si>
  <si>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</si>
  <si>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</si>
  <si>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</si>
  <si>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</si>
  <si>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</si>
  <si>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</si>
  <si>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</si>
  <si>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</si>
  <si>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</si>
  <si>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All Regions</t>
  </si>
  <si>
    <t>India Council</t>
  </si>
  <si>
    <t>Sick</t>
  </si>
  <si>
    <t>Total</t>
  </si>
  <si>
    <t>Calcutta</t>
  </si>
  <si>
    <t>Delhi</t>
  </si>
  <si>
    <t>Gujarat</t>
  </si>
  <si>
    <t>Kharagpur</t>
  </si>
  <si>
    <t>Uttarpradesh</t>
  </si>
  <si>
    <t>All India</t>
  </si>
  <si>
    <t>Subsections</t>
  </si>
  <si>
    <t>CONTENTS</t>
  </si>
  <si>
    <t>Map of the World - IEEE Regions 1-10</t>
  </si>
  <si>
    <t>Map of India - IEEE India Council Sections</t>
  </si>
  <si>
    <t>Organisational View of IEEE in India and other areas</t>
  </si>
  <si>
    <t>INDIA</t>
  </si>
  <si>
    <t>REST OF R-10</t>
  </si>
  <si>
    <t>TOTAL IN R-10</t>
  </si>
  <si>
    <t>REGIONS 1-10</t>
  </si>
  <si>
    <t>Chapters</t>
  </si>
  <si>
    <t>Sections</t>
  </si>
  <si>
    <t>Sub-Sections</t>
  </si>
  <si>
    <t>Affinity Groups</t>
  </si>
  <si>
    <t>Councils</t>
  </si>
  <si>
    <t>Student Branches</t>
  </si>
  <si>
    <t>Student Branch Chapters</t>
  </si>
  <si>
    <t>Student Branch Affinity Groups</t>
  </si>
  <si>
    <t>* Joint chapters of two or more sections and/or two or more societies are counted as one</t>
  </si>
  <si>
    <t>1763*</t>
  </si>
  <si>
    <t>IEEE - OUR PRESIDENTS, REGION 10 DIRECTORS &amp; INDIA COUNCIL CHAIRS (1963-2006)</t>
  </si>
  <si>
    <t>Formation details</t>
  </si>
  <si>
    <t>IEEE - Merger of AIEE &amp; IRE</t>
  </si>
  <si>
    <t>India Council (from India Section)</t>
  </si>
  <si>
    <t>Country</t>
  </si>
  <si>
    <t>Ernst Weber</t>
  </si>
  <si>
    <t>Clarence H Linder</t>
  </si>
  <si>
    <t>Bernand M Oliver</t>
  </si>
  <si>
    <t>William G Shephard</t>
  </si>
  <si>
    <t>Walter K Macadam</t>
  </si>
  <si>
    <t>Seymour W Herwald</t>
  </si>
  <si>
    <t>E Karl Willenbrock</t>
  </si>
  <si>
    <t>John V N Granger</t>
  </si>
  <si>
    <t>James H Mulligan Jr</t>
  </si>
  <si>
    <t>Robert H Tanner</t>
  </si>
  <si>
    <t>Harold Chestnut</t>
  </si>
  <si>
    <t>John J Guarrera</t>
  </si>
  <si>
    <t>Arthur P Stern</t>
  </si>
  <si>
    <t>Joseph K Dillard</t>
  </si>
  <si>
    <t>Robert M Sanders</t>
  </si>
  <si>
    <t>Ivan A Getting</t>
  </si>
  <si>
    <t>Jerome A Suran</t>
  </si>
  <si>
    <t>Len Young</t>
  </si>
  <si>
    <t>Richard W Damon</t>
  </si>
  <si>
    <t>Robert E Larson</t>
  </si>
  <si>
    <t>James B Owens</t>
  </si>
  <si>
    <t>Richard J Gowen</t>
  </si>
  <si>
    <t>Charles A Eldon</t>
  </si>
  <si>
    <t>Bruno O Weinschel</t>
  </si>
  <si>
    <t>Henry L Bachman</t>
  </si>
  <si>
    <t>Russel C Drew</t>
  </si>
  <si>
    <t>Emerson W Pugh</t>
  </si>
  <si>
    <t>Carleton A Bayless</t>
  </si>
  <si>
    <t>Eric E Summer</t>
  </si>
  <si>
    <t>Merril W Buckley Jr</t>
  </si>
  <si>
    <t>Martha Sloan</t>
  </si>
  <si>
    <t>H Troy Nagle</t>
  </si>
  <si>
    <t>James T Cain</t>
  </si>
  <si>
    <t>Wallace S Read</t>
  </si>
  <si>
    <t>Charles K Alexander</t>
  </si>
  <si>
    <t>Joseph Bordogan</t>
  </si>
  <si>
    <t>Kenneth R Laker</t>
  </si>
  <si>
    <t>Bruce Eisenstein</t>
  </si>
  <si>
    <t>Joel B Snyder</t>
  </si>
  <si>
    <t>Raymond D Findlay</t>
  </si>
  <si>
    <t>Michael S Adler</t>
  </si>
  <si>
    <t>Arthur W Winston</t>
  </si>
  <si>
    <t>Anderson W Cleon</t>
  </si>
  <si>
    <t>Michael R Lightner</t>
  </si>
  <si>
    <t>Leah H Jamieson</t>
  </si>
  <si>
    <t>Shima Shigeo</t>
  </si>
  <si>
    <t>Japan</t>
  </si>
  <si>
    <t xml:space="preserve"> -do-</t>
  </si>
  <si>
    <t>Tatsusi Nomura</t>
  </si>
  <si>
    <t>Faqir C Kohli</t>
  </si>
  <si>
    <t>India</t>
  </si>
  <si>
    <t>Shinkaya Hiroshi</t>
  </si>
  <si>
    <t>James J Vasselew</t>
  </si>
  <si>
    <t>S Y King</t>
  </si>
  <si>
    <t>Australia</t>
  </si>
  <si>
    <t>HongKong</t>
  </si>
  <si>
    <t>Prasad V Kodali</t>
  </si>
  <si>
    <t>Harry E Green</t>
  </si>
  <si>
    <t>Irving T Ho</t>
  </si>
  <si>
    <t>Taiwan</t>
  </si>
  <si>
    <t>Ah Choy Liew</t>
  </si>
  <si>
    <t>Singapore</t>
  </si>
  <si>
    <t>India Section</t>
  </si>
  <si>
    <t>Ravi L Kirloskar</t>
  </si>
  <si>
    <t>INDIA COUNCIL</t>
  </si>
  <si>
    <t>T V Balan</t>
  </si>
  <si>
    <t>P V Suryanarayana Rao</t>
  </si>
  <si>
    <t>H P Khincha</t>
  </si>
  <si>
    <t>Morarji V Chauhan</t>
  </si>
  <si>
    <t>Korea</t>
  </si>
  <si>
    <t>Tsuneo Nakahara</t>
  </si>
  <si>
    <t>Paul Y S Cheung</t>
  </si>
  <si>
    <t>Harbans L Bajaj</t>
  </si>
  <si>
    <t>Takuo Sugano</t>
  </si>
  <si>
    <t>Teck Seng Low</t>
  </si>
  <si>
    <t xml:space="preserve"> -do- </t>
  </si>
  <si>
    <t>Jung Uck Seo</t>
  </si>
  <si>
    <t>Seiichi Takeuchi</t>
  </si>
  <si>
    <t>Janina Mazierska</t>
  </si>
  <si>
    <t>P K Patwardhan</t>
  </si>
  <si>
    <t>C G Ravi</t>
  </si>
  <si>
    <t>R K Bagga</t>
  </si>
  <si>
    <t>Akshai K Aggarwal</t>
  </si>
  <si>
    <t>Pramod K Srivastava</t>
  </si>
  <si>
    <t>R Muralidharan</t>
  </si>
  <si>
    <t>Rajendra K Asthana</t>
  </si>
  <si>
    <t>N Thankappan Nair</t>
  </si>
  <si>
    <t>FORMATION DATES OF COUNCIL ENTITIES</t>
  </si>
  <si>
    <t>SECTIONS</t>
  </si>
  <si>
    <t>Uttar Pradesh</t>
  </si>
  <si>
    <t>SUBSECTIONS</t>
  </si>
  <si>
    <t>Chandigarh</t>
  </si>
  <si>
    <t>Chronological order</t>
  </si>
  <si>
    <t>AFFINITY GROUPS</t>
  </si>
  <si>
    <t>Consultants Network</t>
  </si>
  <si>
    <t>GOLD</t>
  </si>
  <si>
    <t>Life Members</t>
  </si>
  <si>
    <t>Women In Engineering</t>
  </si>
  <si>
    <t>HG subtot</t>
  </si>
  <si>
    <t>Student</t>
  </si>
  <si>
    <t>R-10 total</t>
  </si>
  <si>
    <t>R1-R10 total</t>
  </si>
  <si>
    <t>R-10 : all %</t>
  </si>
  <si>
    <t>IC total</t>
  </si>
  <si>
    <t>IC : R10 %</t>
  </si>
  <si>
    <t>REGION</t>
  </si>
  <si>
    <t>S No</t>
  </si>
  <si>
    <t>SECTION</t>
  </si>
  <si>
    <t>STATE IN INDIA</t>
  </si>
  <si>
    <t>IEEE Br in Instn</t>
  </si>
  <si>
    <t>Future Potential</t>
  </si>
  <si>
    <t>No of Instn</t>
  </si>
  <si>
    <t>Karnataka</t>
  </si>
  <si>
    <t>% target</t>
  </si>
  <si>
    <t>incl MP &amp; Pune</t>
  </si>
  <si>
    <t>Maharashtra</t>
  </si>
  <si>
    <t>Goa</t>
  </si>
  <si>
    <t>Madhya Pradesh</t>
  </si>
  <si>
    <t>Chattisgarh</t>
  </si>
  <si>
    <t>ALL</t>
  </si>
  <si>
    <t>Arunachal Pradesh</t>
  </si>
  <si>
    <t>Assam</t>
  </si>
  <si>
    <t>Bihar</t>
  </si>
  <si>
    <t>Jharkhand</t>
  </si>
  <si>
    <t>Manipur</t>
  </si>
  <si>
    <t>Meghalaya</t>
  </si>
  <si>
    <t>Mizoram</t>
  </si>
  <si>
    <t>Orissa</t>
  </si>
  <si>
    <t>Sikkim</t>
  </si>
  <si>
    <t>Tripura</t>
  </si>
  <si>
    <r>
      <t xml:space="preserve">West Bengal </t>
    </r>
    <r>
      <rPr>
        <sz val="8"/>
        <rFont val="Arial"/>
        <family val="2"/>
      </rPr>
      <t>(exc Midnapore)</t>
    </r>
  </si>
  <si>
    <t>incl Chandigarh sub</t>
  </si>
  <si>
    <t>Haryana</t>
  </si>
  <si>
    <t>Himachal Pradesh</t>
  </si>
  <si>
    <t>Jammu &amp; Kashmir</t>
  </si>
  <si>
    <t>Punjab</t>
  </si>
  <si>
    <t>Rajasthan</t>
  </si>
  <si>
    <t>incl Guntur Sub.</t>
  </si>
  <si>
    <t>Andhra Pradesh</t>
  </si>
  <si>
    <t>Midnapore Dt of W Bengal</t>
  </si>
  <si>
    <t>Pondicherry</t>
  </si>
  <si>
    <t>Tamil Nadu</t>
  </si>
  <si>
    <t>Uttarakhand</t>
  </si>
  <si>
    <t>ALL INDIA</t>
  </si>
  <si>
    <t>CHAPTER / JT CHAPTER</t>
  </si>
  <si>
    <t>TOTAL</t>
  </si>
  <si>
    <t>CAS 04</t>
  </si>
  <si>
    <t>ED15/SSC 37</t>
  </si>
  <si>
    <t>IT 12</t>
  </si>
  <si>
    <t>CPMT 21</t>
  </si>
  <si>
    <t>EM14/C16/COM19</t>
  </si>
  <si>
    <t>SP 01</t>
  </si>
  <si>
    <t>AP03/ED/15</t>
  </si>
  <si>
    <t>EM14</t>
  </si>
  <si>
    <t>PE31/IA34</t>
  </si>
  <si>
    <t>CO16</t>
  </si>
  <si>
    <t>COM19</t>
  </si>
  <si>
    <t>IM09</t>
  </si>
  <si>
    <t>SP01</t>
  </si>
  <si>
    <t>AP03/MTT17</t>
  </si>
  <si>
    <t>ED15</t>
  </si>
  <si>
    <t>IA34</t>
  </si>
  <si>
    <t>LEO36</t>
  </si>
  <si>
    <t>PE31</t>
  </si>
  <si>
    <t>CAS04/CS23</t>
  </si>
  <si>
    <t>IM09/EMB18</t>
  </si>
  <si>
    <t>IE13/IA34/PE31</t>
  </si>
  <si>
    <t>IE13/IA34</t>
  </si>
  <si>
    <t>CS23</t>
  </si>
  <si>
    <t>EMB18</t>
  </si>
  <si>
    <t>PC26</t>
  </si>
  <si>
    <t>PEL35</t>
  </si>
  <si>
    <t>SP01/CIS11</t>
  </si>
  <si>
    <t>SP01/CO16</t>
  </si>
  <si>
    <t xml:space="preserve">INDIA </t>
  </si>
  <si>
    <t>COUNCIL</t>
  </si>
  <si>
    <t>AES10/COM19/LEO36</t>
  </si>
  <si>
    <t>CPMT21</t>
  </si>
  <si>
    <t>E25</t>
  </si>
  <si>
    <t>ED15/MTT17</t>
  </si>
  <si>
    <t>EM14/IA34</t>
  </si>
  <si>
    <t>AES10</t>
  </si>
  <si>
    <t>CIS11</t>
  </si>
  <si>
    <t>IT12</t>
  </si>
  <si>
    <t>IE13</t>
  </si>
  <si>
    <t>MTT17</t>
  </si>
  <si>
    <t>UFFC20</t>
  </si>
  <si>
    <t>OE22</t>
  </si>
  <si>
    <t>RA24</t>
  </si>
  <si>
    <t>EMC27</t>
  </si>
  <si>
    <t>SMC28</t>
  </si>
  <si>
    <t>GRS29</t>
  </si>
  <si>
    <t>DEI32</t>
  </si>
  <si>
    <t>MAG33</t>
  </si>
  <si>
    <t>SSC37</t>
  </si>
  <si>
    <t>ITSS38</t>
  </si>
  <si>
    <t>PSE43</t>
  </si>
  <si>
    <t>SOCIETY</t>
  </si>
  <si>
    <t>UttarPradesh</t>
  </si>
  <si>
    <t>SIT30</t>
  </si>
  <si>
    <t>BT02</t>
  </si>
  <si>
    <t>AP03</t>
  </si>
  <si>
    <t>CAS04</t>
  </si>
  <si>
    <t>NPS05</t>
  </si>
  <si>
    <t>VT06</t>
  </si>
  <si>
    <t>RL07</t>
  </si>
  <si>
    <t>CE08</t>
  </si>
  <si>
    <t xml:space="preserve">          2. India Council have the following Chapters to take care of.  Society Members not having their Section Chapters</t>
  </si>
  <si>
    <r>
      <t xml:space="preserve">Note : 1. Figures in </t>
    </r>
    <r>
      <rPr>
        <b/>
        <sz val="10"/>
        <rFont val="Arial"/>
        <family val="2"/>
      </rPr>
      <t>Bold</t>
    </r>
    <r>
      <rPr>
        <sz val="10"/>
        <rFont val="Arial"/>
        <family val="0"/>
      </rPr>
      <t xml:space="preserve"> represent that Section has a Chapter or Joint Chapter of Society</t>
    </r>
  </si>
  <si>
    <t>Secn Memb</t>
  </si>
  <si>
    <t xml:space="preserve"> % of SocMemb/Secn</t>
  </si>
  <si>
    <t>ROUGH ESTIMATE : NO OF SOC MEMB VS NO OF MEMBERS, not entirely accurate because one person may have multiple memberships</t>
  </si>
  <si>
    <t>Members</t>
  </si>
  <si>
    <t>A</t>
  </si>
  <si>
    <t>Reg 1-6</t>
  </si>
  <si>
    <t>% of Women</t>
  </si>
  <si>
    <t>Reg 7-10</t>
  </si>
  <si>
    <t>Reg's % of women</t>
  </si>
  <si>
    <t>Women R1-R10</t>
  </si>
  <si>
    <t>Memb R1-R10</t>
  </si>
  <si>
    <t>All Memb</t>
  </si>
  <si>
    <t>Details</t>
  </si>
  <si>
    <t>Table No</t>
  </si>
  <si>
    <t>IEEE India Council - Formation dates of Entities</t>
  </si>
  <si>
    <t>HG subtotal</t>
  </si>
  <si>
    <t>Wom:All IEEE</t>
  </si>
  <si>
    <t>% Wom : All IEEE</t>
  </si>
  <si>
    <t xml:space="preserve">Student Branches in Regions 1-10 </t>
  </si>
  <si>
    <t>Student Branches in India by Sections</t>
  </si>
  <si>
    <t xml:space="preserve">Top 5 Student Branches in Strength - Regions 1-10 </t>
  </si>
  <si>
    <t>Analysis of Sick Branches Region 1-10</t>
  </si>
  <si>
    <t>Analysis of Sick Branches in India</t>
  </si>
  <si>
    <t>Our Presidents, Region Directors &amp; IC Chairs</t>
  </si>
  <si>
    <t>Top 5 Councils in membership strength - Regions 1-10</t>
  </si>
  <si>
    <t xml:space="preserve">IEEE Membership by Region  </t>
  </si>
  <si>
    <t>IEEE Women Members by Region &amp; by Grade</t>
  </si>
  <si>
    <t>IEEE Membership by Grade - Region 10</t>
  </si>
  <si>
    <t>IEEE Membership by Grade - India Council</t>
  </si>
  <si>
    <t xml:space="preserve">IEEE Membership in Sections of India Council </t>
  </si>
  <si>
    <t>Top 5 Sections in Regions 1-10 having largest member strength</t>
  </si>
  <si>
    <t>Student Membership by Region</t>
  </si>
  <si>
    <t>Student Membership by Section - India</t>
  </si>
  <si>
    <t>Top 5 Sections in Regions 1-10 having largest student strength</t>
  </si>
  <si>
    <t>31.12.2006</t>
  </si>
  <si>
    <t>1963-2006</t>
  </si>
  <si>
    <t>1987-2006</t>
  </si>
  <si>
    <t>IC Society Chapter Membership by Sections in India</t>
  </si>
  <si>
    <t>IC Society Chapters by Sections in India</t>
  </si>
  <si>
    <t>Potential of new IEEE Student branches in India</t>
  </si>
  <si>
    <t>Time frame</t>
  </si>
  <si>
    <t>TABLE 1 : ORGANISATIONAL VIEW OF IEEE IN INDIA AND IN OTHER AREAS (AS OF 31.12.2006)</t>
  </si>
  <si>
    <t>TABLE 2</t>
  </si>
  <si>
    <t>IEEE President</t>
  </si>
  <si>
    <t>Region 10 Director</t>
  </si>
  <si>
    <t>India Council Chair</t>
  </si>
  <si>
    <t>Sougil J M Ann</t>
  </si>
  <si>
    <t>Chandigarh (of the Delhi Secn)</t>
  </si>
  <si>
    <t>Guntur (of the Hyderabad Secn)</t>
  </si>
  <si>
    <t>Madhya Pradesh (of the Bombay Secn)</t>
  </si>
  <si>
    <t>Pune (of the Bombay Secn)</t>
  </si>
  <si>
    <t>Table 3 : IEEE INDIA COUNCIL</t>
  </si>
  <si>
    <t>CNEC: Central New England Council</t>
  </si>
  <si>
    <t>6 Sections</t>
  </si>
  <si>
    <t>FC: Florida Council</t>
  </si>
  <si>
    <t>12 Sections</t>
  </si>
  <si>
    <t>IC: India Council</t>
  </si>
  <si>
    <t>10 Sections</t>
  </si>
  <si>
    <t xml:space="preserve">JC:Japan Council </t>
  </si>
  <si>
    <t>8 Sections</t>
  </si>
  <si>
    <t xml:space="preserve">LAC: Los Angeles Council </t>
  </si>
  <si>
    <t>7 Sections</t>
  </si>
  <si>
    <t>METSAC: Metro Sec.Act.Council</t>
  </si>
  <si>
    <t>NCAC: National Capital Area Council</t>
  </si>
  <si>
    <t>dissolved</t>
  </si>
  <si>
    <t>SFBAC: San Francisco Bay Area Council</t>
  </si>
  <si>
    <t>4 Sections</t>
  </si>
  <si>
    <t>India Council, % of R 10</t>
  </si>
  <si>
    <t>R 10, % of all Regions</t>
  </si>
  <si>
    <t>Tot. Women Memb</t>
  </si>
  <si>
    <t>HG Total</t>
  </si>
  <si>
    <r>
      <t xml:space="preserve">                              </t>
    </r>
    <r>
      <rPr>
        <b/>
        <u val="single"/>
        <sz val="10"/>
        <rFont val="Arial"/>
        <family val="2"/>
      </rPr>
      <t xml:space="preserve">Table 8 : IEEE India Council - Member strength in Sections as of Dec 31 each year 1987 to 2006 </t>
    </r>
  </si>
  <si>
    <r>
      <t xml:space="preserve">                                                                             </t>
    </r>
    <r>
      <rPr>
        <b/>
        <u val="single"/>
        <sz val="10"/>
        <rFont val="Arial"/>
        <family val="2"/>
      </rPr>
      <t>with comparative data R10 and all Regions</t>
    </r>
  </si>
  <si>
    <t>Total R1-R10</t>
  </si>
  <si>
    <t xml:space="preserve">% IC : R1-R10 </t>
  </si>
  <si>
    <t xml:space="preserve">             Table 10 : IEEE STUDENT MEMBERSHIP BY REGION AND INDIA COUNCIL FOR PERIOD 1987-2006 (as of 31 December each year)</t>
  </si>
  <si>
    <t>IC : All Reg (%)</t>
  </si>
  <si>
    <t>Table 13 : IEEE Student Branches - All Regions - 1987- 2006 ( As of Dec 31 each year)</t>
  </si>
  <si>
    <t>% IC:R10</t>
  </si>
  <si>
    <t>% IC : R10</t>
  </si>
  <si>
    <t>% IC : R1-R10</t>
  </si>
  <si>
    <t>Table 14 : India Council - Student Branches by Section compared to Region 10 and all Regions data (1987- 2006)</t>
  </si>
  <si>
    <t>Table 15 : IEEE - Top Five Student Branches by Student Membership Strength in Regions 1-10 as of 31st Dec. 1987 -  2006</t>
  </si>
  <si>
    <t>Maharashtra Academy of Engg.Alandi, Bombay</t>
  </si>
  <si>
    <t>Table 16 :  Analysis of Sick (Less than 10 Students strength) Branches in Regions R1 to R10 and IC in relation to total Branches - by year 1987 - 2006</t>
  </si>
  <si>
    <t>% Sick:Total</t>
  </si>
  <si>
    <t>only R10</t>
  </si>
  <si>
    <t>Table 17 :  Analysis of Sick (Less than 10 Students strength) Branches in India - by year 1987 - 2006.</t>
  </si>
  <si>
    <t xml:space="preserve"> ***</t>
  </si>
  <si>
    <t>Ratio shows IC sick branches to R-10 sick branches as well as IC total branches to R-10 total</t>
  </si>
  <si>
    <t>Only IC sick%</t>
  </si>
  <si>
    <t>R-10 sick %</t>
  </si>
  <si>
    <t>Institutions</t>
  </si>
  <si>
    <t>No of Eligible</t>
  </si>
  <si>
    <t>Table 18 : POTENTIAL FOR NEW IEEE STUDENT BRANCHES IN INDIA (ALL INSTITUTIONS ESTD PRIOR TO 2004)  as of 31.12.2006</t>
  </si>
  <si>
    <t>Table 19 : IEEE INDIA COUNCIL CHAPTERS BY SECTION IN INDIA AS OF 31 DEC 2006</t>
  </si>
  <si>
    <t>Total Chapters including Joint Chapters in India</t>
  </si>
  <si>
    <t>TABLE 20 : IEEE INDIA COUNCIL SOCIETY MEMBERSHIP BY SECTION BY SOCIETY AS OF DEC 31, 2006</t>
  </si>
  <si>
    <r>
      <t xml:space="preserve">                            </t>
    </r>
    <r>
      <rPr>
        <b/>
        <u val="single"/>
        <sz val="10"/>
        <rFont val="Arial"/>
        <family val="2"/>
      </rPr>
      <t>Table 9 : Top Five Sections in Regions 1-10 having largest Member strength (as of 31st Dec.)  1987- 2006</t>
    </r>
  </si>
  <si>
    <r>
      <t xml:space="preserve">              </t>
    </r>
    <r>
      <rPr>
        <b/>
        <u val="single"/>
        <sz val="10"/>
        <rFont val="Arial"/>
        <family val="2"/>
      </rPr>
      <t>Table 7 : IEEE Members by Grade - INDIA COUNCIL - 1987 - 2006 (as of 31st Dec. each year)</t>
    </r>
  </si>
  <si>
    <r>
      <t xml:space="preserve">                                                             </t>
    </r>
    <r>
      <rPr>
        <b/>
        <u val="single"/>
        <sz val="10"/>
        <rFont val="Arial"/>
        <family val="2"/>
      </rPr>
      <t>Table 6 : IEEE MEMBERSHIP BY GRADE - REGION 10 - 1987-2006</t>
    </r>
  </si>
  <si>
    <r>
      <t xml:space="preserve">                            </t>
    </r>
    <r>
      <rPr>
        <b/>
        <u val="single"/>
        <sz val="10"/>
        <rFont val="Arial"/>
        <family val="2"/>
      </rPr>
      <t>Table 4 : IEEE - Top Five Councils in Regions 1-10 in Member Strength as of 31st Dec.</t>
    </r>
  </si>
  <si>
    <r>
      <t xml:space="preserve">              </t>
    </r>
    <r>
      <rPr>
        <b/>
        <u val="single"/>
        <sz val="10"/>
        <rFont val="Arial"/>
        <family val="2"/>
      </rPr>
      <t>Table 11 : IEEE India Council - Student strength in Sections as of Dec 31 each year 1987 to 2006</t>
    </r>
    <r>
      <rPr>
        <b/>
        <sz val="10"/>
        <rFont val="Arial"/>
        <family val="2"/>
      </rPr>
      <t xml:space="preserve"> </t>
    </r>
  </si>
  <si>
    <r>
      <t xml:space="preserve">                                                              </t>
    </r>
    <r>
      <rPr>
        <b/>
        <u val="single"/>
        <sz val="10"/>
        <rFont val="Arial"/>
        <family val="2"/>
      </rPr>
      <t xml:space="preserve"> with comparative data R10 and all Regions</t>
    </r>
  </si>
  <si>
    <r>
      <t xml:space="preserve">                 </t>
    </r>
    <r>
      <rPr>
        <b/>
        <u val="single"/>
        <sz val="10"/>
        <rFont val="Arial"/>
        <family val="2"/>
      </rPr>
      <t>Table 5 : IEEE Total Membership by Region and India Council membership for period 1987- 2006 as of Dec 31 each year</t>
    </r>
  </si>
  <si>
    <r>
      <t xml:space="preserve">                                                                             </t>
    </r>
    <r>
      <rPr>
        <b/>
        <u val="single"/>
        <sz val="10"/>
        <rFont val="Arial"/>
        <family val="2"/>
      </rPr>
      <t>Table 21 :  IEEE WOMEN MEMBERS BY REGION &amp; BY GRADE - 31 December 2006</t>
    </r>
  </si>
  <si>
    <t>Table 12 : Top Five Sections in Regions 1-10 having largest students strength (as of 31st Dec) 1987- 2006</t>
  </si>
  <si>
    <t>A Summary Review on the Status Report of IEEE In India .</t>
  </si>
  <si>
    <t>1. Table-1-</t>
  </si>
  <si>
    <t>*Region 10 with 52 Sections is the largest Region (R8 is with 51 Sections and</t>
  </si>
  <si>
    <t xml:space="preserve"> R3 with 41)</t>
  </si>
  <si>
    <t xml:space="preserve">*R10 has the largest number of 490 Student Branches (R8-257 and R9-255 Branches).  </t>
  </si>
  <si>
    <t xml:space="preserve">               </t>
  </si>
  <si>
    <t>*R10 with 34 Affinity Groups has the largest membership amongst R1-R10. (R8-32 and R7 -30  groups).</t>
  </si>
  <si>
    <t>*With 332 Chapters R10 is next to R8 who are with 422 but ahead of R6 with 175 Chapters.).</t>
  </si>
  <si>
    <t xml:space="preserve">2. Table-2- </t>
  </si>
  <si>
    <t>*The Honors list of Presidents does not seem to indicate presence of any</t>
  </si>
  <si>
    <t xml:space="preserve"> one   from R10 area</t>
  </si>
  <si>
    <t xml:space="preserve">.  </t>
  </si>
  <si>
    <t>*At Region level Japan had the privilege of presenting a Region Director 7</t>
  </si>
  <si>
    <t xml:space="preserve"> times   in 21 terms but India had the honor  only four times and Australia three  times.</t>
  </si>
  <si>
    <t xml:space="preserve">3. Table 4- </t>
  </si>
  <si>
    <t>*India Council (IC) is the largest Council in Member strength among the 17</t>
  </si>
  <si>
    <t xml:space="preserve"> Councils in R1- R10.; also with 10 Sections, IC is only next to Florida Council</t>
  </si>
  <si>
    <t xml:space="preserve">  with 12 Sections under its wing..</t>
  </si>
  <si>
    <t xml:space="preserve">4. Tables 5, 6, 7 and 8- </t>
  </si>
  <si>
    <t>* R10 has the largest membership strength among all Regions and accounts</t>
  </si>
  <si>
    <t xml:space="preserve">  for 18% of world wide member strength. India Council Sections have 35% of</t>
  </si>
  <si>
    <t xml:space="preserve">  Region 10 membership.</t>
  </si>
  <si>
    <t>* In the last 20 years, on a base of 100, R10 has grown 350%, IC to 550 %</t>
  </si>
  <si>
    <t xml:space="preserve"> and the world wide membership just moved to 130%..</t>
  </si>
  <si>
    <t xml:space="preserve">5. Table 9- </t>
  </si>
  <si>
    <t>* 20 years ago none of R10 Sections figured in the list of 'Top 5 Sections</t>
  </si>
  <si>
    <t xml:space="preserve">  by  Member strength in R1- R10". .but from 1987 onwards Tokyo and / or</t>
  </si>
  <si>
    <t xml:space="preserve">  Bombay are  regularly figuring in Top 5.</t>
  </si>
  <si>
    <t xml:space="preserve"> * From 1990- R 10 heads all other Regions in student strength and as of</t>
  </si>
  <si>
    <t xml:space="preserve">   2006 accounts for 32% of R1-R10   student strength. India Council area</t>
  </si>
  <si>
    <t xml:space="preserve">    with just 10 Sections cares for 20.6% of world IEEE student members.</t>
  </si>
  <si>
    <t>* In 2006   Four Sections in  Region 10, all under IC, figure in 'Top 5</t>
  </si>
  <si>
    <t xml:space="preserve">  Sections of all Regions in student strength" Madras / Bombay have</t>
  </si>
  <si>
    <t xml:space="preserve"> stayed in top 5 from 1987.</t>
  </si>
  <si>
    <t>* R10 accounts for over 32% of Student Branches in the world and of this</t>
  </si>
  <si>
    <t xml:space="preserve">  IC Branches account for 24%.</t>
  </si>
  <si>
    <t>*In the Top 10 Sections having largest number Branches in the World, 6</t>
  </si>
  <si>
    <t xml:space="preserve"> are in R10, - all in India.-Madras-119, Bombay-78, Hyderabad-52, Kerala</t>
  </si>
  <si>
    <t>-35, Bangalore-34, Columbia-34, Mexico-27, Turkey-27, Argentina- 23 and</t>
  </si>
  <si>
    <t xml:space="preserve"> Delhi- 23.</t>
  </si>
  <si>
    <t>* Student Branches in Region 10 started figuring in the ' Top 5 Branches</t>
  </si>
  <si>
    <t xml:space="preserve">   in Student Member strength' since 1998 and in 2006, three Branches</t>
  </si>
  <si>
    <t xml:space="preserve">  all from India are in top 5. In 2002 PICT Branch of Pune-Bombay had the</t>
  </si>
  <si>
    <t xml:space="preserve">  distinction of topping the list with 1018 student members.. (This may be</t>
  </si>
  <si>
    <t xml:space="preserve">   the apt occasion for Branches in India and world over to salute 'Georgia</t>
  </si>
  <si>
    <t xml:space="preserve">   Institute of Technology- Atlanta- R 3'-for their consistent effort to be in</t>
  </si>
  <si>
    <t xml:space="preserve">   the top 5, year after year, since 1984).'</t>
  </si>
  <si>
    <t xml:space="preserve">* Nearly 32% of Student Branches in Regions 1 to 10 are in 'Sick list' </t>
  </si>
  <si>
    <t>(Less than 10 students on rolls); R10 accounts for 34% and India Council</t>
  </si>
  <si>
    <t xml:space="preserve"> accounts for 37%.</t>
  </si>
  <si>
    <t>* India though housing a record 366 Branches, have just covered 27%</t>
  </si>
  <si>
    <t xml:space="preserve">  Institutions having IEEE disciplines of study, have yet to cover 974</t>
  </si>
  <si>
    <t xml:space="preserve">  Institutions to bring IEEE benefits to students. </t>
  </si>
  <si>
    <t>* World wide the ratio of Chapters to number of Sections is 5.5. In Region</t>
  </si>
  <si>
    <t xml:space="preserve"> 10 it is 6.2 Chapters per Section .and in India it is 5.1 Chapters per</t>
  </si>
  <si>
    <t xml:space="preserve"> Section.</t>
  </si>
  <si>
    <t xml:space="preserve">   </t>
  </si>
  <si>
    <t xml:space="preserve">              more Societies.</t>
  </si>
  <si>
    <t xml:space="preserve">   .                            </t>
  </si>
  <si>
    <t xml:space="preserve">      * Table 20 gives potentials for establishing new or joint Chapters- such as</t>
  </si>
  <si>
    <t xml:space="preserve">         Bangalore with 57 PE31 members  having no PE Chapter.  Table also </t>
  </si>
  <si>
    <t xml:space="preserve">         focuses attention of Sections having low percentage of Society</t>
  </si>
  <si>
    <t xml:space="preserve">         members in relation to their member strengths- such as Kerala and</t>
  </si>
  <si>
    <t xml:space="preserve">         Bombay. </t>
  </si>
  <si>
    <t>* This table is given for year 2006 only. Region 10 leads other Regions</t>
  </si>
  <si>
    <t xml:space="preserve">    with 27.1% Women Members. (We reckon 20% of them are in India)</t>
  </si>
  <si>
    <t xml:space="preserve">    45% of world women student population  are in Region 10 (We reckon</t>
  </si>
  <si>
    <t xml:space="preserve">    40% of them are in India). </t>
  </si>
  <si>
    <t>* To end this review a tail piece- "There are 25 Engineering Colleges for</t>
  </si>
  <si>
    <t xml:space="preserve">   Women only in India and we have IEEE Student Branches in 12 of </t>
  </si>
  <si>
    <t xml:space="preserve">    them.".</t>
  </si>
  <si>
    <t xml:space="preserve"> ----------------------------------------------------------------------------------------------------------</t>
  </si>
  <si>
    <t>H. Kalyanasundaram (hkalyan@md3.vsnl.net.in)</t>
  </si>
  <si>
    <t>This report is for the 20 year period ended 31 Dec 2006 -The prior period is not taken into account because of minimal progress. Figures of 2007 not taken owing lack of  year end data.</t>
  </si>
  <si>
    <t xml:space="preserve">Primary sources of this report - "Annual Report of the Secretary" and "Annual Statistics of the IEEE".  </t>
  </si>
  <si>
    <t>6. Tables 10 and 11-</t>
  </si>
  <si>
    <t xml:space="preserve">7. Table 12- </t>
  </si>
  <si>
    <t xml:space="preserve">8. Table 13- </t>
  </si>
  <si>
    <t xml:space="preserve">9. Table 14- </t>
  </si>
  <si>
    <t xml:space="preserve">10. Table- 15- </t>
  </si>
  <si>
    <t xml:space="preserve">11. Tables-16 and 17- </t>
  </si>
  <si>
    <t xml:space="preserve">12. Table-18- </t>
  </si>
  <si>
    <t xml:space="preserve">13. Tables 19 and 20- </t>
  </si>
  <si>
    <t xml:space="preserve">       * In India 43% of our HG Members are holding membership in one or</t>
  </si>
  <si>
    <t xml:space="preserve">14. Table 21- </t>
  </si>
  <si>
    <t>Note-</t>
  </si>
  <si>
    <t>SUMMARY Review</t>
  </si>
  <si>
    <t>STATUS REPORT ON IEEE IN INDIA</t>
  </si>
  <si>
    <t>as of 31 December 2006</t>
  </si>
  <si>
    <t>H.Kalyanasundaram  LSMIEEE</t>
  </si>
  <si>
    <t>Executive Committee Member   IEEE India Council</t>
  </si>
  <si>
    <t>Past Madras Section Chair</t>
  </si>
  <si>
    <t>Past Region 10 MDC</t>
  </si>
  <si>
    <t>Documentation Support</t>
  </si>
  <si>
    <t>Anthony Lobo SMIEEE</t>
  </si>
  <si>
    <t>Secretary, IEEE Bombay Section</t>
  </si>
  <si>
    <t>Created : January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</si>
</sst>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Verdana"/>
      <family val="2"/>
    </font>
    <font>
      <sz val="9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sz val="12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28"/>
      <color indexed="18"/>
      <name val="Arial"/>
      <family val="0"/>
    </font>
    <font>
      <sz val="36"/>
      <color indexed="8"/>
      <name val="Arial"/>
      <family val="0"/>
    </font>
    <font>
      <sz val="20"/>
      <color indexed="18"/>
      <name val="Arial"/>
      <family val="0"/>
    </font>
    <font>
      <sz val="16"/>
      <color indexed="18"/>
      <name val="Arial"/>
      <family val="0"/>
    </font>
    <font>
      <sz val="18"/>
      <color indexed="18"/>
      <name val="Arial"/>
      <family val="0"/>
    </font>
    <font>
      <sz val="24"/>
      <color indexed="18"/>
      <name val="Times New Roman"/>
      <family val="0"/>
    </font>
    <font>
      <sz val="14"/>
      <color indexed="8"/>
      <name val="Arial"/>
      <family val="0"/>
    </font>
    <font>
      <sz val="10"/>
      <color indexed="18"/>
      <name val="Arial"/>
      <family val="2"/>
    </font>
    <font>
      <b/>
      <sz val="11"/>
      <color indexed="18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0" fontId="4" fillId="0" borderId="1" xfId="21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4" fontId="0" fillId="0" borderId="0" xfId="21" applyNumberFormat="1" applyFill="1" applyAlignment="1">
      <alignment/>
    </xf>
    <xf numFmtId="164" fontId="0" fillId="0" borderId="0" xfId="0" applyNumberFormat="1" applyAlignment="1">
      <alignment/>
    </xf>
    <xf numFmtId="9" fontId="0" fillId="0" borderId="0" xfId="21" applyAlignment="1">
      <alignment/>
    </xf>
    <xf numFmtId="164" fontId="0" fillId="0" borderId="0" xfId="21" applyNumberFormat="1" applyAlignment="1">
      <alignment/>
    </xf>
    <xf numFmtId="0" fontId="0" fillId="0" borderId="4" xfId="0" applyBorder="1" applyAlignment="1">
      <alignment/>
    </xf>
    <xf numFmtId="167" fontId="4" fillId="0" borderId="1" xfId="15" applyNumberFormat="1" applyFont="1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15" applyNumberFormat="1" applyBorder="1" applyAlignment="1">
      <alignment vertical="top" wrapText="1"/>
    </xf>
    <xf numFmtId="167" fontId="4" fillId="0" borderId="1" xfId="15" applyNumberFormat="1" applyFont="1" applyFill="1" applyBorder="1" applyAlignment="1">
      <alignment/>
    </xf>
    <xf numFmtId="167" fontId="0" fillId="0" borderId="1" xfId="15" applyNumberFormat="1" applyFill="1" applyBorder="1" applyAlignment="1">
      <alignment/>
    </xf>
    <xf numFmtId="167" fontId="0" fillId="0" borderId="1" xfId="15" applyNumberFormat="1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 vertical="top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7" fontId="4" fillId="0" borderId="13" xfId="15" applyNumberFormat="1" applyFon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3" xfId="15" applyNumberFormat="1" applyBorder="1" applyAlignment="1">
      <alignment vertical="top" wrapText="1"/>
    </xf>
    <xf numFmtId="167" fontId="4" fillId="0" borderId="15" xfId="15" applyNumberFormat="1" applyFon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5" xfId="15" applyNumberFormat="1" applyBorder="1" applyAlignment="1">
      <alignment vertical="top" wrapText="1"/>
    </xf>
    <xf numFmtId="0" fontId="4" fillId="0" borderId="15" xfId="0" applyFont="1" applyBorder="1" applyAlignment="1">
      <alignment horizontal="center"/>
    </xf>
    <xf numFmtId="167" fontId="0" fillId="0" borderId="20" xfId="15" applyNumberForma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67" fontId="4" fillId="0" borderId="13" xfId="15" applyNumberFormat="1" applyFont="1" applyBorder="1" applyAlignment="1">
      <alignment vertical="top" wrapText="1"/>
    </xf>
    <xf numFmtId="167" fontId="4" fillId="0" borderId="21" xfId="15" applyNumberFormat="1" applyFont="1" applyBorder="1" applyAlignment="1">
      <alignment vertical="top" wrapText="1"/>
    </xf>
    <xf numFmtId="167" fontId="4" fillId="0" borderId="15" xfId="15" applyNumberFormat="1" applyFont="1" applyBorder="1" applyAlignment="1">
      <alignment vertical="top" wrapText="1"/>
    </xf>
    <xf numFmtId="167" fontId="4" fillId="0" borderId="20" xfId="15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0" fillId="0" borderId="13" xfId="0" applyFont="1" applyBorder="1" applyAlignment="1">
      <alignment vertical="top" wrapText="1"/>
    </xf>
    <xf numFmtId="167" fontId="10" fillId="0" borderId="13" xfId="15" applyNumberFormat="1" applyFont="1" applyBorder="1" applyAlignment="1">
      <alignment vertical="top" wrapText="1"/>
    </xf>
    <xf numFmtId="167" fontId="10" fillId="0" borderId="21" xfId="15" applyNumberFormat="1" applyFont="1" applyBorder="1" applyAlignment="1">
      <alignment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7" fontId="0" fillId="0" borderId="13" xfId="15" applyNumberFormat="1" applyFill="1" applyBorder="1" applyAlignment="1">
      <alignment/>
    </xf>
    <xf numFmtId="10" fontId="4" fillId="0" borderId="13" xfId="21" applyNumberFormat="1" applyFont="1" applyFill="1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22" xfId="0" applyBorder="1" applyAlignment="1">
      <alignment/>
    </xf>
    <xf numFmtId="0" fontId="4" fillId="0" borderId="20" xfId="0" applyFont="1" applyBorder="1" applyAlignment="1">
      <alignment horizontal="left" vertical="top" wrapText="1"/>
    </xf>
    <xf numFmtId="10" fontId="4" fillId="0" borderId="21" xfId="21" applyNumberFormat="1" applyFont="1" applyFill="1" applyBorder="1" applyAlignment="1">
      <alignment/>
    </xf>
    <xf numFmtId="10" fontId="4" fillId="0" borderId="23" xfId="21" applyNumberFormat="1" applyFont="1" applyFill="1" applyBorder="1" applyAlignment="1">
      <alignment/>
    </xf>
    <xf numFmtId="0" fontId="4" fillId="0" borderId="24" xfId="0" applyFont="1" applyBorder="1" applyAlignment="1">
      <alignment horizontal="right"/>
    </xf>
    <xf numFmtId="10" fontId="4" fillId="0" borderId="15" xfId="21" applyNumberFormat="1" applyFont="1" applyFill="1" applyBorder="1" applyAlignment="1">
      <alignment/>
    </xf>
    <xf numFmtId="10" fontId="4" fillId="0" borderId="20" xfId="21" applyNumberFormat="1" applyFont="1" applyFill="1" applyBorder="1" applyAlignment="1">
      <alignment/>
    </xf>
    <xf numFmtId="167" fontId="0" fillId="0" borderId="1" xfId="15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164" fontId="4" fillId="0" borderId="24" xfId="21" applyNumberFormat="1" applyFont="1" applyFill="1" applyBorder="1" applyAlignment="1">
      <alignment/>
    </xf>
    <xf numFmtId="0" fontId="0" fillId="0" borderId="26" xfId="0" applyBorder="1" applyAlignment="1">
      <alignment/>
    </xf>
    <xf numFmtId="164" fontId="0" fillId="0" borderId="15" xfId="21" applyNumberFormat="1" applyFill="1" applyBorder="1" applyAlignment="1">
      <alignment/>
    </xf>
    <xf numFmtId="0" fontId="4" fillId="0" borderId="26" xfId="0" applyFont="1" applyBorder="1" applyAlignment="1">
      <alignment/>
    </xf>
    <xf numFmtId="167" fontId="0" fillId="0" borderId="23" xfId="15" applyNumberFormat="1" applyBorder="1" applyAlignment="1">
      <alignment/>
    </xf>
    <xf numFmtId="167" fontId="0" fillId="0" borderId="23" xfId="15" applyNumberFormat="1" applyFill="1" applyBorder="1" applyAlignment="1">
      <alignment/>
    </xf>
    <xf numFmtId="167" fontId="4" fillId="0" borderId="27" xfId="15" applyNumberFormat="1" applyFont="1" applyBorder="1" applyAlignment="1">
      <alignment/>
    </xf>
    <xf numFmtId="167" fontId="0" fillId="0" borderId="21" xfId="15" applyNumberFormat="1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4" fillId="0" borderId="29" xfId="0" applyFont="1" applyBorder="1" applyAlignment="1">
      <alignment/>
    </xf>
    <xf numFmtId="167" fontId="0" fillId="0" borderId="21" xfId="15" applyNumberFormat="1" applyFill="1" applyBorder="1" applyAlignment="1">
      <alignment/>
    </xf>
    <xf numFmtId="167" fontId="4" fillId="0" borderId="24" xfId="15" applyNumberFormat="1" applyFont="1" applyBorder="1" applyAlignment="1">
      <alignment/>
    </xf>
    <xf numFmtId="167" fontId="0" fillId="0" borderId="15" xfId="15" applyNumberFormat="1" applyFont="1" applyBorder="1" applyAlignment="1">
      <alignment/>
    </xf>
    <xf numFmtId="167" fontId="0" fillId="0" borderId="20" xfId="15" applyNumberFormat="1" applyBorder="1" applyAlignment="1">
      <alignment/>
    </xf>
    <xf numFmtId="167" fontId="4" fillId="0" borderId="27" xfId="15" applyNumberFormat="1" applyFont="1" applyFill="1" applyBorder="1" applyAlignment="1">
      <alignment/>
    </xf>
    <xf numFmtId="164" fontId="4" fillId="0" borderId="15" xfId="21" applyNumberFormat="1" applyFont="1" applyFill="1" applyBorder="1" applyAlignment="1">
      <alignment/>
    </xf>
    <xf numFmtId="164" fontId="4" fillId="0" borderId="20" xfId="21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7" fontId="4" fillId="0" borderId="27" xfId="15" applyNumberFormat="1" applyFont="1" applyBorder="1" applyAlignment="1">
      <alignment horizontal="right"/>
    </xf>
    <xf numFmtId="167" fontId="4" fillId="0" borderId="31" xfId="15" applyNumberFormat="1" applyFont="1" applyBorder="1" applyAlignment="1">
      <alignment horizontal="right"/>
    </xf>
    <xf numFmtId="167" fontId="4" fillId="0" borderId="31" xfId="15" applyNumberFormat="1" applyFont="1" applyFill="1" applyBorder="1" applyAlignment="1">
      <alignment horizontal="right"/>
    </xf>
    <xf numFmtId="10" fontId="4" fillId="0" borderId="1" xfId="21" applyNumberFormat="1" applyFont="1" applyBorder="1" applyAlignment="1">
      <alignment/>
    </xf>
    <xf numFmtId="43" fontId="0" fillId="0" borderId="1" xfId="15" applyBorder="1" applyAlignment="1">
      <alignment/>
    </xf>
    <xf numFmtId="43" fontId="4" fillId="0" borderId="1" xfId="15" applyFont="1" applyBorder="1" applyAlignment="1">
      <alignment/>
    </xf>
    <xf numFmtId="0" fontId="0" fillId="0" borderId="23" xfId="0" applyBorder="1" applyAlignment="1">
      <alignment/>
    </xf>
    <xf numFmtId="167" fontId="0" fillId="0" borderId="2" xfId="15" applyNumberFormat="1" applyBorder="1" applyAlignment="1">
      <alignment/>
    </xf>
    <xf numFmtId="10" fontId="4" fillId="0" borderId="2" xfId="21" applyNumberFormat="1" applyFont="1" applyBorder="1" applyAlignment="1">
      <alignment/>
    </xf>
    <xf numFmtId="43" fontId="0" fillId="0" borderId="2" xfId="15" applyBorder="1" applyAlignment="1">
      <alignment/>
    </xf>
    <xf numFmtId="167" fontId="4" fillId="0" borderId="32" xfId="15" applyNumberFormat="1" applyFont="1" applyBorder="1" applyAlignment="1">
      <alignment horizontal="right"/>
    </xf>
    <xf numFmtId="167" fontId="7" fillId="0" borderId="32" xfId="15" applyNumberFormat="1" applyFont="1" applyFill="1" applyBorder="1" applyAlignment="1">
      <alignment horizontal="center"/>
    </xf>
    <xf numFmtId="167" fontId="4" fillId="0" borderId="32" xfId="15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167" fontId="4" fillId="0" borderId="34" xfId="15" applyNumberFormat="1" applyFont="1" applyBorder="1" applyAlignment="1">
      <alignment horizontal="right"/>
    </xf>
    <xf numFmtId="167" fontId="0" fillId="0" borderId="11" xfId="15" applyNumberFormat="1" applyBorder="1" applyAlignment="1">
      <alignment/>
    </xf>
    <xf numFmtId="43" fontId="0" fillId="0" borderId="13" xfId="15" applyBorder="1" applyAlignment="1">
      <alignment/>
    </xf>
    <xf numFmtId="10" fontId="4" fillId="0" borderId="13" xfId="21" applyNumberFormat="1" applyFont="1" applyBorder="1" applyAlignment="1">
      <alignment/>
    </xf>
    <xf numFmtId="0" fontId="0" fillId="0" borderId="21" xfId="0" applyBorder="1" applyAlignment="1">
      <alignment/>
    </xf>
    <xf numFmtId="0" fontId="4" fillId="0" borderId="35" xfId="0" applyFont="1" applyBorder="1" applyAlignment="1">
      <alignment/>
    </xf>
    <xf numFmtId="167" fontId="4" fillId="0" borderId="34" xfId="15" applyNumberFormat="1" applyFont="1" applyBorder="1" applyAlignment="1">
      <alignment/>
    </xf>
    <xf numFmtId="10" fontId="4" fillId="0" borderId="11" xfId="21" applyNumberFormat="1" applyFont="1" applyBorder="1" applyAlignment="1">
      <alignment/>
    </xf>
    <xf numFmtId="43" fontId="4" fillId="0" borderId="13" xfId="15" applyFont="1" applyBorder="1" applyAlignment="1">
      <alignment/>
    </xf>
    <xf numFmtId="167" fontId="0" fillId="0" borderId="18" xfId="15" applyNumberFormat="1" applyBorder="1" applyAlignment="1">
      <alignment/>
    </xf>
    <xf numFmtId="43" fontId="0" fillId="0" borderId="15" xfId="15" applyBorder="1" applyAlignment="1">
      <alignment/>
    </xf>
    <xf numFmtId="10" fontId="4" fillId="0" borderId="15" xfId="21" applyNumberFormat="1" applyFont="1" applyBorder="1" applyAlignment="1">
      <alignment/>
    </xf>
    <xf numFmtId="167" fontId="13" fillId="0" borderId="33" xfId="15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5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167" fontId="0" fillId="0" borderId="29" xfId="15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7" fontId="4" fillId="0" borderId="13" xfId="15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right"/>
    </xf>
    <xf numFmtId="167" fontId="4" fillId="0" borderId="15" xfId="15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/>
    </xf>
    <xf numFmtId="167" fontId="4" fillId="0" borderId="1" xfId="15" applyNumberFormat="1" applyFont="1" applyBorder="1" applyAlignment="1">
      <alignment vertical="top" wrapText="1"/>
    </xf>
    <xf numFmtId="0" fontId="0" fillId="0" borderId="1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10" fontId="0" fillId="0" borderId="23" xfId="21" applyNumberFormat="1" applyBorder="1" applyAlignment="1">
      <alignment/>
    </xf>
    <xf numFmtId="10" fontId="0" fillId="0" borderId="20" xfId="21" applyNumberFormat="1" applyBorder="1" applyAlignment="1">
      <alignment/>
    </xf>
    <xf numFmtId="0" fontId="0" fillId="0" borderId="27" xfId="0" applyBorder="1" applyAlignment="1">
      <alignment/>
    </xf>
    <xf numFmtId="10" fontId="0" fillId="0" borderId="21" xfId="21" applyNumberFormat="1" applyBorder="1" applyAlignment="1">
      <alignment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25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right"/>
    </xf>
    <xf numFmtId="0" fontId="4" fillId="0" borderId="26" xfId="0" applyFont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167" fontId="4" fillId="0" borderId="23" xfId="15" applyNumberFormat="1" applyFont="1" applyFill="1" applyBorder="1" applyAlignment="1">
      <alignment/>
    </xf>
    <xf numFmtId="167" fontId="4" fillId="0" borderId="23" xfId="15" applyNumberFormat="1" applyFont="1" applyBorder="1" applyAlignment="1">
      <alignment/>
    </xf>
    <xf numFmtId="167" fontId="4" fillId="0" borderId="20" xfId="15" applyNumberFormat="1" applyFont="1" applyBorder="1" applyAlignment="1">
      <alignment/>
    </xf>
    <xf numFmtId="0" fontId="4" fillId="0" borderId="37" xfId="0" applyFont="1" applyBorder="1" applyAlignment="1">
      <alignment horizontal="left" vertical="top" wrapText="1"/>
    </xf>
    <xf numFmtId="167" fontId="4" fillId="0" borderId="2" xfId="15" applyNumberFormat="1" applyFont="1" applyBorder="1" applyAlignment="1">
      <alignment/>
    </xf>
    <xf numFmtId="167" fontId="4" fillId="0" borderId="2" xfId="15" applyNumberFormat="1" applyFont="1" applyFill="1" applyBorder="1" applyAlignment="1">
      <alignment/>
    </xf>
    <xf numFmtId="167" fontId="4" fillId="0" borderId="18" xfId="15" applyNumberFormat="1" applyFont="1" applyFill="1" applyBorder="1" applyAlignment="1">
      <alignment/>
    </xf>
    <xf numFmtId="0" fontId="4" fillId="0" borderId="36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167" fontId="0" fillId="0" borderId="13" xfId="15" applyNumberFormat="1" applyBorder="1" applyAlignment="1">
      <alignment horizontal="left" vertical="top" wrapText="1"/>
    </xf>
    <xf numFmtId="167" fontId="4" fillId="0" borderId="13" xfId="15" applyNumberFormat="1" applyFont="1" applyBorder="1" applyAlignment="1">
      <alignment horizontal="left" vertical="top" wrapText="1"/>
    </xf>
    <xf numFmtId="167" fontId="0" fillId="0" borderId="21" xfId="15" applyNumberForma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right"/>
    </xf>
    <xf numFmtId="0" fontId="4" fillId="0" borderId="27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167" fontId="4" fillId="0" borderId="11" xfId="15" applyNumberFormat="1" applyFont="1" applyBorder="1" applyAlignment="1">
      <alignment horizontal="right"/>
    </xf>
    <xf numFmtId="167" fontId="4" fillId="0" borderId="2" xfId="15" applyNumberFormat="1" applyFont="1" applyBorder="1" applyAlignment="1">
      <alignment horizontal="right"/>
    </xf>
    <xf numFmtId="167" fontId="4" fillId="0" borderId="18" xfId="15" applyNumberFormat="1" applyFont="1" applyBorder="1" applyAlignment="1">
      <alignment horizontal="right"/>
    </xf>
    <xf numFmtId="0" fontId="4" fillId="0" borderId="30" xfId="0" applyFont="1" applyBorder="1" applyAlignment="1">
      <alignment horizontal="left" vertical="top" wrapText="1"/>
    </xf>
    <xf numFmtId="0" fontId="0" fillId="0" borderId="21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4" fillId="0" borderId="39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167" fontId="4" fillId="0" borderId="21" xfId="15" applyNumberFormat="1" applyFont="1" applyBorder="1" applyAlignment="1">
      <alignment horizontal="right"/>
    </xf>
    <xf numFmtId="167" fontId="4" fillId="0" borderId="23" xfId="15" applyNumberFormat="1" applyFont="1" applyBorder="1" applyAlignment="1">
      <alignment horizontal="right"/>
    </xf>
    <xf numFmtId="167" fontId="4" fillId="0" borderId="23" xfId="15" applyNumberFormat="1" applyFont="1" applyFill="1" applyBorder="1" applyAlignment="1">
      <alignment horizontal="right"/>
    </xf>
    <xf numFmtId="167" fontId="4" fillId="0" borderId="20" xfId="15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/>
    </xf>
    <xf numFmtId="9" fontId="4" fillId="0" borderId="5" xfId="21" applyFont="1" applyBorder="1" applyAlignment="1">
      <alignment/>
    </xf>
    <xf numFmtId="9" fontId="0" fillId="0" borderId="0" xfId="21" applyBorder="1" applyAlignment="1">
      <alignment/>
    </xf>
    <xf numFmtId="164" fontId="4" fillId="0" borderId="0" xfId="21" applyNumberFormat="1" applyFont="1" applyFill="1" applyBorder="1" applyAlignment="1">
      <alignment/>
    </xf>
    <xf numFmtId="0" fontId="4" fillId="0" borderId="35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164" fontId="4" fillId="0" borderId="46" xfId="21" applyNumberFormat="1" applyFont="1" applyFill="1" applyBorder="1" applyAlignment="1">
      <alignment/>
    </xf>
    <xf numFmtId="167" fontId="4" fillId="0" borderId="41" xfId="15" applyNumberFormat="1" applyFont="1" applyFill="1" applyBorder="1" applyAlignment="1">
      <alignment/>
    </xf>
    <xf numFmtId="164" fontId="4" fillId="0" borderId="41" xfId="21" applyNumberFormat="1" applyFont="1" applyFill="1" applyBorder="1" applyAlignment="1">
      <alignment/>
    </xf>
    <xf numFmtId="164" fontId="4" fillId="0" borderId="42" xfId="21" applyNumberFormat="1" applyFont="1" applyFill="1" applyBorder="1" applyAlignment="1">
      <alignment/>
    </xf>
    <xf numFmtId="9" fontId="4" fillId="0" borderId="16" xfId="21" applyFont="1" applyBorder="1" applyAlignment="1">
      <alignment/>
    </xf>
    <xf numFmtId="0" fontId="4" fillId="0" borderId="47" xfId="0" applyFont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4" fillId="0" borderId="28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4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50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164" fontId="4" fillId="0" borderId="39" xfId="21" applyNumberFormat="1" applyFont="1" applyBorder="1" applyAlignment="1">
      <alignment horizontal="center" vertical="top" wrapText="1"/>
    </xf>
    <xf numFmtId="164" fontId="4" fillId="0" borderId="22" xfId="21" applyNumberFormat="1" applyFont="1" applyBorder="1" applyAlignment="1">
      <alignment/>
    </xf>
    <xf numFmtId="164" fontId="4" fillId="0" borderId="0" xfId="21" applyNumberFormat="1" applyFont="1" applyBorder="1" applyAlignment="1">
      <alignment/>
    </xf>
    <xf numFmtId="164" fontId="4" fillId="0" borderId="22" xfId="21" applyNumberFormat="1" applyFont="1" applyFill="1" applyBorder="1" applyAlignment="1">
      <alignment/>
    </xf>
    <xf numFmtId="164" fontId="0" fillId="0" borderId="0" xfId="21" applyNumberFormat="1" applyBorder="1" applyAlignment="1">
      <alignment/>
    </xf>
    <xf numFmtId="164" fontId="4" fillId="0" borderId="43" xfId="21" applyNumberFormat="1" applyFont="1" applyBorder="1" applyAlignment="1">
      <alignment horizontal="center" vertical="top" wrapText="1"/>
    </xf>
    <xf numFmtId="0" fontId="0" fillId="0" borderId="22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51" xfId="0" applyBorder="1" applyAlignment="1">
      <alignment/>
    </xf>
    <xf numFmtId="164" fontId="4" fillId="0" borderId="19" xfId="21" applyNumberFormat="1" applyFont="1" applyBorder="1" applyAlignment="1">
      <alignment/>
    </xf>
    <xf numFmtId="164" fontId="4" fillId="0" borderId="51" xfId="21" applyNumberFormat="1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0" xfId="0" applyFill="1" applyBorder="1" applyAlignment="1">
      <alignment/>
    </xf>
    <xf numFmtId="164" fontId="4" fillId="0" borderId="5" xfId="21" applyNumberFormat="1" applyFont="1" applyBorder="1" applyAlignment="1">
      <alignment/>
    </xf>
    <xf numFmtId="164" fontId="4" fillId="0" borderId="40" xfId="21" applyNumberFormat="1" applyFont="1" applyBorder="1" applyAlignment="1">
      <alignment/>
    </xf>
    <xf numFmtId="0" fontId="4" fillId="0" borderId="52" xfId="0" applyFont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40" xfId="0" applyFont="1" applyBorder="1" applyAlignment="1">
      <alignment/>
    </xf>
    <xf numFmtId="0" fontId="4" fillId="0" borderId="5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54" xfId="0" applyFill="1" applyBorder="1" applyAlignment="1">
      <alignment/>
    </xf>
    <xf numFmtId="0" fontId="4" fillId="0" borderId="3" xfId="0" applyFont="1" applyBorder="1" applyAlignment="1">
      <alignment/>
    </xf>
    <xf numFmtId="164" fontId="4" fillId="0" borderId="3" xfId="21" applyNumberFormat="1" applyFont="1" applyBorder="1" applyAlignment="1">
      <alignment/>
    </xf>
    <xf numFmtId="164" fontId="4" fillId="0" borderId="54" xfId="21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5" xfId="0" applyFont="1" applyBorder="1" applyAlignment="1">
      <alignment/>
    </xf>
    <xf numFmtId="164" fontId="4" fillId="0" borderId="5" xfId="21" applyNumberFormat="1" applyFont="1" applyFill="1" applyBorder="1" applyAlignment="1">
      <alignment/>
    </xf>
    <xf numFmtId="164" fontId="4" fillId="0" borderId="3" xfId="21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ill="1" applyBorder="1" applyAlignment="1">
      <alignment/>
    </xf>
    <xf numFmtId="0" fontId="0" fillId="0" borderId="52" xfId="0" applyBorder="1" applyAlignment="1">
      <alignment/>
    </xf>
    <xf numFmtId="164" fontId="4" fillId="0" borderId="19" xfId="21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64" fontId="4" fillId="0" borderId="8" xfId="21" applyNumberFormat="1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0" fillId="0" borderId="47" xfId="0" applyFont="1" applyBorder="1" applyAlignment="1">
      <alignment horizontal="center" vertical="top" wrapText="1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4" fillId="0" borderId="1" xfId="21" applyNumberFormat="1" applyFont="1" applyBorder="1" applyAlignment="1">
      <alignment horizontal="right"/>
    </xf>
    <xf numFmtId="164" fontId="0" fillId="0" borderId="1" xfId="21" applyNumberFormat="1" applyBorder="1" applyAlignment="1">
      <alignment/>
    </xf>
    <xf numFmtId="0" fontId="0" fillId="0" borderId="16" xfId="0" applyBorder="1" applyAlignment="1">
      <alignment horizontal="right"/>
    </xf>
    <xf numFmtId="164" fontId="4" fillId="0" borderId="15" xfId="21" applyNumberFormat="1" applyFont="1" applyBorder="1" applyAlignment="1">
      <alignment horizontal="right"/>
    </xf>
    <xf numFmtId="164" fontId="0" fillId="0" borderId="15" xfId="21" applyNumberFormat="1" applyBorder="1" applyAlignment="1">
      <alignment/>
    </xf>
    <xf numFmtId="0" fontId="0" fillId="0" borderId="55" xfId="0" applyBorder="1" applyAlignment="1">
      <alignment/>
    </xf>
    <xf numFmtId="0" fontId="0" fillId="0" borderId="48" xfId="0" applyBorder="1" applyAlignment="1">
      <alignment/>
    </xf>
    <xf numFmtId="0" fontId="0" fillId="0" borderId="56" xfId="0" applyBorder="1" applyAlignment="1">
      <alignment/>
    </xf>
    <xf numFmtId="0" fontId="0" fillId="0" borderId="45" xfId="0" applyBorder="1" applyAlignment="1">
      <alignment/>
    </xf>
    <xf numFmtId="9" fontId="4" fillId="0" borderId="15" xfId="21" applyFont="1" applyBorder="1" applyAlignment="1">
      <alignment/>
    </xf>
    <xf numFmtId="9" fontId="0" fillId="0" borderId="15" xfId="21" applyBorder="1" applyAlignment="1">
      <alignment/>
    </xf>
    <xf numFmtId="0" fontId="4" fillId="0" borderId="56" xfId="0" applyFont="1" applyBorder="1" applyAlignment="1">
      <alignment/>
    </xf>
    <xf numFmtId="0" fontId="0" fillId="0" borderId="57" xfId="0" applyBorder="1" applyAlignment="1">
      <alignment/>
    </xf>
    <xf numFmtId="9" fontId="4" fillId="0" borderId="58" xfId="21" applyFont="1" applyBorder="1" applyAlignment="1">
      <alignment/>
    </xf>
    <xf numFmtId="9" fontId="0" fillId="0" borderId="58" xfId="2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57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55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1" xfId="0" applyBorder="1" applyAlignment="1">
      <alignment horizontal="center"/>
    </xf>
    <xf numFmtId="167" fontId="0" fillId="0" borderId="1" xfId="15" applyNumberFormat="1" applyBorder="1" applyAlignment="1">
      <alignment horizontal="center"/>
    </xf>
    <xf numFmtId="167" fontId="0" fillId="0" borderId="1" xfId="15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167" fontId="0" fillId="0" borderId="1" xfId="15" applyNumberFormat="1" applyBorder="1" applyAlignment="1">
      <alignment/>
    </xf>
    <xf numFmtId="167" fontId="0" fillId="0" borderId="1" xfId="15" applyNumberFormat="1" applyFont="1" applyBorder="1" applyAlignment="1">
      <alignment/>
    </xf>
    <xf numFmtId="167" fontId="0" fillId="0" borderId="15" xfId="15" applyNumberFormat="1" applyFont="1" applyFill="1" applyBorder="1" applyAlignment="1">
      <alignment/>
    </xf>
    <xf numFmtId="167" fontId="6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0" fillId="0" borderId="15" xfId="0" applyFont="1" applyFill="1" applyBorder="1" applyAlignment="1">
      <alignment/>
    </xf>
    <xf numFmtId="9" fontId="0" fillId="0" borderId="23" xfId="21" applyBorder="1" applyAlignment="1">
      <alignment/>
    </xf>
    <xf numFmtId="9" fontId="0" fillId="0" borderId="20" xfId="21" applyBorder="1" applyAlignment="1">
      <alignment/>
    </xf>
    <xf numFmtId="167" fontId="0" fillId="0" borderId="59" xfId="15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15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5" fillId="0" borderId="55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0</xdr:col>
      <xdr:colOff>8458200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85800" y="0"/>
          <a:ext cx="77628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IEEE Membership By Region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31 December 2006
</a:t>
          </a:r>
        </a:p>
      </xdr:txBody>
    </xdr:sp>
    <xdr:clientData/>
  </xdr:twoCellAnchor>
  <xdr:twoCellAnchor>
    <xdr:from>
      <xdr:col>0</xdr:col>
      <xdr:colOff>76200</xdr:colOff>
      <xdr:row>7</xdr:row>
      <xdr:rowOff>85725</xdr:rowOff>
    </xdr:from>
    <xdr:to>
      <xdr:col>1</xdr:col>
      <xdr:colOff>447675</xdr:colOff>
      <xdr:row>37</xdr:row>
      <xdr:rowOff>104775</xdr:rowOff>
    </xdr:to>
    <xdr:grpSp>
      <xdr:nvGrpSpPr>
        <xdr:cNvPr id="2" name="Group 3"/>
        <xdr:cNvGrpSpPr>
          <a:grpSpLocks/>
        </xdr:cNvGrpSpPr>
      </xdr:nvGrpSpPr>
      <xdr:grpSpPr>
        <a:xfrm>
          <a:off x="76200" y="1219200"/>
          <a:ext cx="9296400" cy="4876800"/>
          <a:chOff x="48" y="768"/>
          <a:chExt cx="5856" cy="30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rcRect b="30111"/>
          <a:stretch>
            <a:fillRect/>
          </a:stretch>
        </xdr:blipFill>
        <xdr:spPr>
          <a:xfrm>
            <a:off x="817" y="768"/>
            <a:ext cx="4800" cy="22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AutoShape 10"/>
          <xdr:cNvSpPr>
            <a:spLocks/>
          </xdr:cNvSpPr>
        </xdr:nvSpPr>
        <xdr:spPr>
          <a:xfrm flipH="1">
            <a:off x="3119" y="1680"/>
            <a:ext cx="240" cy="1296"/>
          </a:xfrm>
          <a:prstGeom prst="line">
            <a:avLst/>
          </a:prstGeom>
          <a:noFill/>
          <a:ln w="9525" cmpd="sng">
            <a:solidFill>
              <a:srgbClr val="2944B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4463" y="1776"/>
            <a:ext cx="624" cy="240"/>
          </a:xfrm>
          <a:prstGeom prst="line">
            <a:avLst/>
          </a:prstGeom>
          <a:noFill/>
          <a:ln w="9525" cmpd="sng">
            <a:solidFill>
              <a:srgbClr val="2944B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 flipH="1" flipV="1">
            <a:off x="672" y="1104"/>
            <a:ext cx="769" cy="240"/>
          </a:xfrm>
          <a:prstGeom prst="line">
            <a:avLst/>
          </a:prstGeom>
          <a:noFill/>
          <a:ln w="9525" cmpd="sng">
            <a:solidFill>
              <a:srgbClr val="2944B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 flipH="1">
            <a:off x="768" y="1680"/>
            <a:ext cx="480" cy="240"/>
          </a:xfrm>
          <a:prstGeom prst="line">
            <a:avLst/>
          </a:prstGeom>
          <a:noFill/>
          <a:ln w="9525" cmpd="sng">
            <a:solidFill>
              <a:srgbClr val="2944B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 flipH="1">
            <a:off x="1489" y="2544"/>
            <a:ext cx="432" cy="768"/>
          </a:xfrm>
          <a:prstGeom prst="line">
            <a:avLst/>
          </a:prstGeom>
          <a:noFill/>
          <a:ln w="9525" cmpd="sng">
            <a:solidFill>
              <a:srgbClr val="2944B7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3264" y="3216"/>
            <a:ext cx="48" cy="624"/>
          </a:xfrm>
          <a:prstGeom prst="line">
            <a:avLst/>
          </a:prstGeom>
          <a:noFill/>
          <a:ln w="9525" cmpd="sng">
            <a:solidFill>
              <a:srgbClr val="0066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7"/>
          <xdr:cNvSpPr>
            <a:spLocks/>
          </xdr:cNvSpPr>
        </xdr:nvSpPr>
        <xdr:spPr>
          <a:xfrm flipH="1">
            <a:off x="3840" y="2256"/>
            <a:ext cx="1441" cy="1584"/>
          </a:xfrm>
          <a:prstGeom prst="line">
            <a:avLst/>
          </a:prstGeom>
          <a:noFill/>
          <a:ln w="9525" cmpd="sng">
            <a:solidFill>
              <a:srgbClr val="0066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6172200</xdr:colOff>
      <xdr:row>17</xdr:row>
      <xdr:rowOff>66675</xdr:rowOff>
    </xdr:from>
    <xdr:to>
      <xdr:col>0</xdr:col>
      <xdr:colOff>6400800</xdr:colOff>
      <xdr:row>24</xdr:row>
      <xdr:rowOff>152400</xdr:rowOff>
    </xdr:to>
    <xdr:sp>
      <xdr:nvSpPr>
        <xdr:cNvPr id="17" name="AutoShape 18"/>
        <xdr:cNvSpPr>
          <a:spLocks/>
        </xdr:cNvSpPr>
      </xdr:nvSpPr>
      <xdr:spPr>
        <a:xfrm flipV="1">
          <a:off x="6172200" y="2819400"/>
          <a:ext cx="228600" cy="1219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6096000</xdr:colOff>
      <xdr:row>17</xdr:row>
      <xdr:rowOff>66675</xdr:rowOff>
    </xdr:from>
    <xdr:to>
      <xdr:col>0</xdr:col>
      <xdr:colOff>6400800</xdr:colOff>
      <xdr:row>23</xdr:row>
      <xdr:rowOff>85725</xdr:rowOff>
    </xdr:to>
    <xdr:sp>
      <xdr:nvSpPr>
        <xdr:cNvPr id="18" name="AutoShape 19"/>
        <xdr:cNvSpPr>
          <a:spLocks/>
        </xdr:cNvSpPr>
      </xdr:nvSpPr>
      <xdr:spPr>
        <a:xfrm flipV="1">
          <a:off x="6096000" y="2819400"/>
          <a:ext cx="304800" cy="990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6400800</xdr:colOff>
      <xdr:row>34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00800" cy="559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25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138.8515625" style="0" customWidth="1"/>
  </cols>
  <sheetData>
    <row r="3" ht="27.75">
      <c r="A3" s="359" t="s">
        <v>544</v>
      </c>
    </row>
    <row r="4" ht="20.25">
      <c r="A4" s="361"/>
    </row>
    <row r="5" ht="20.25">
      <c r="A5" s="361" t="s">
        <v>545</v>
      </c>
    </row>
    <row r="6" ht="15.75">
      <c r="A6" s="362"/>
    </row>
    <row r="7" ht="15.75">
      <c r="A7" s="362"/>
    </row>
    <row r="8" ht="15.75">
      <c r="A8" s="362"/>
    </row>
    <row r="9" ht="18">
      <c r="A9" s="363" t="s">
        <v>546</v>
      </c>
    </row>
    <row r="10" ht="18">
      <c r="A10" s="363"/>
    </row>
    <row r="11" ht="15.75">
      <c r="A11" s="362" t="s">
        <v>547</v>
      </c>
    </row>
    <row r="12" ht="15.75">
      <c r="A12" s="362" t="s">
        <v>548</v>
      </c>
    </row>
    <row r="13" ht="15.75">
      <c r="A13" s="362" t="s">
        <v>549</v>
      </c>
    </row>
    <row r="14" ht="15.75">
      <c r="A14" s="362"/>
    </row>
    <row r="15" ht="15.75">
      <c r="A15" s="362"/>
    </row>
    <row r="16" ht="15.75">
      <c r="A16" s="362"/>
    </row>
    <row r="17" ht="18">
      <c r="A17" s="363" t="s">
        <v>550</v>
      </c>
    </row>
    <row r="18" ht="15.75">
      <c r="A18" s="362"/>
    </row>
    <row r="19" ht="15.75">
      <c r="A19" s="362" t="s">
        <v>551</v>
      </c>
    </row>
    <row r="20" ht="15.75">
      <c r="A20" s="362"/>
    </row>
    <row r="21" ht="15">
      <c r="A21" s="364" t="s">
        <v>552</v>
      </c>
    </row>
    <row r="25" ht="12.75">
      <c r="A25" s="370" t="s">
        <v>553</v>
      </c>
    </row>
  </sheetData>
  <printOptions/>
  <pageMargins left="0.75" right="0.75" top="1" bottom="1" header="0.5" footer="0.5"/>
  <pageSetup horizontalDpi="120" verticalDpi="1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0"/>
  <sheetViews>
    <sheetView workbookViewId="0" topLeftCell="A1">
      <selection activeCell="A4" sqref="A4"/>
    </sheetView>
  </sheetViews>
  <sheetFormatPr defaultColWidth="9.140625" defaultRowHeight="12.75"/>
  <cols>
    <col min="2" max="2" width="22.140625" style="0" customWidth="1"/>
    <col min="3" max="3" width="8.7109375" style="0" customWidth="1"/>
    <col min="4" max="4" width="2.7109375" style="0" customWidth="1"/>
    <col min="5" max="14" width="8.7109375" style="0" customWidth="1"/>
  </cols>
  <sheetData>
    <row r="2" ht="12.75">
      <c r="B2" s="3" t="s">
        <v>454</v>
      </c>
    </row>
    <row r="4" spans="2:14" ht="13.5" thickBo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ht="19.5" customHeight="1">
      <c r="B5" s="86" t="s">
        <v>36</v>
      </c>
      <c r="C5" s="87">
        <v>1987</v>
      </c>
      <c r="D5" s="87"/>
      <c r="E5" s="88">
        <v>1997</v>
      </c>
      <c r="F5" s="88">
        <v>1998</v>
      </c>
      <c r="G5" s="88">
        <v>1999</v>
      </c>
      <c r="H5" s="88">
        <v>2000</v>
      </c>
      <c r="I5" s="88">
        <v>2001</v>
      </c>
      <c r="J5" s="88">
        <v>2002</v>
      </c>
      <c r="K5" s="88">
        <v>2003</v>
      </c>
      <c r="L5" s="88">
        <v>2004</v>
      </c>
      <c r="M5" s="88">
        <v>2005</v>
      </c>
      <c r="N5" s="93">
        <v>2006</v>
      </c>
    </row>
    <row r="6" spans="2:14" ht="19.5" customHeight="1">
      <c r="B6" s="85"/>
      <c r="C6" s="51"/>
      <c r="D6" s="51"/>
      <c r="E6" s="6"/>
      <c r="F6" s="6"/>
      <c r="G6" s="6"/>
      <c r="H6" s="6"/>
      <c r="I6" s="6"/>
      <c r="J6" s="6"/>
      <c r="K6" s="6"/>
      <c r="L6" s="6"/>
      <c r="M6" s="6"/>
      <c r="N6" s="62"/>
    </row>
    <row r="7" spans="2:14" ht="19.5" customHeight="1">
      <c r="B7" s="85" t="s">
        <v>97</v>
      </c>
      <c r="C7" s="57">
        <v>53079</v>
      </c>
      <c r="D7" s="57"/>
      <c r="E7" s="23">
        <v>42365</v>
      </c>
      <c r="F7" s="23">
        <v>43069</v>
      </c>
      <c r="G7" s="23">
        <v>43546</v>
      </c>
      <c r="H7" s="23">
        <v>44287</v>
      </c>
      <c r="I7" s="23">
        <v>44168</v>
      </c>
      <c r="J7" s="23">
        <v>44170</v>
      </c>
      <c r="K7" s="23">
        <v>41305</v>
      </c>
      <c r="L7" s="23">
        <v>39952</v>
      </c>
      <c r="M7" s="23">
        <v>39191</v>
      </c>
      <c r="N7" s="60">
        <v>38617</v>
      </c>
    </row>
    <row r="8" spans="2:14" ht="19.5" customHeight="1">
      <c r="B8" s="85" t="s">
        <v>98</v>
      </c>
      <c r="C8" s="57">
        <v>37985</v>
      </c>
      <c r="D8" s="57"/>
      <c r="E8" s="23">
        <v>34106</v>
      </c>
      <c r="F8" s="23">
        <v>34575</v>
      </c>
      <c r="G8" s="23">
        <v>35200</v>
      </c>
      <c r="H8" s="23">
        <v>35646</v>
      </c>
      <c r="I8" s="23">
        <v>35943</v>
      </c>
      <c r="J8" s="23">
        <v>36113</v>
      </c>
      <c r="K8" s="23">
        <v>34476</v>
      </c>
      <c r="L8" s="23">
        <v>34070</v>
      </c>
      <c r="M8" s="23">
        <v>33617</v>
      </c>
      <c r="N8" s="60">
        <v>33054</v>
      </c>
    </row>
    <row r="9" spans="2:14" ht="19.5" customHeight="1">
      <c r="B9" s="85" t="s">
        <v>99</v>
      </c>
      <c r="C9" s="57">
        <v>31318</v>
      </c>
      <c r="D9" s="57"/>
      <c r="E9" s="23">
        <v>29585</v>
      </c>
      <c r="F9" s="23">
        <v>30748</v>
      </c>
      <c r="G9" s="23">
        <v>31169</v>
      </c>
      <c r="H9" s="23">
        <v>31778</v>
      </c>
      <c r="I9" s="23">
        <v>32239</v>
      </c>
      <c r="J9" s="23">
        <v>32735</v>
      </c>
      <c r="K9" s="23">
        <v>31252</v>
      </c>
      <c r="L9" s="23">
        <v>30720</v>
      </c>
      <c r="M9" s="23">
        <v>30576</v>
      </c>
      <c r="N9" s="60">
        <v>30615</v>
      </c>
    </row>
    <row r="10" spans="2:14" ht="19.5" customHeight="1">
      <c r="B10" s="85" t="s">
        <v>100</v>
      </c>
      <c r="C10" s="57">
        <v>27928</v>
      </c>
      <c r="D10" s="57"/>
      <c r="E10" s="23">
        <v>25143</v>
      </c>
      <c r="F10" s="23">
        <v>25358</v>
      </c>
      <c r="G10" s="23">
        <v>25714</v>
      </c>
      <c r="H10" s="23">
        <v>25828</v>
      </c>
      <c r="I10" s="23">
        <v>25701</v>
      </c>
      <c r="J10" s="23">
        <v>26029</v>
      </c>
      <c r="K10" s="23">
        <v>24983</v>
      </c>
      <c r="L10" s="23">
        <v>24732</v>
      </c>
      <c r="M10" s="23">
        <v>24325</v>
      </c>
      <c r="N10" s="60">
        <v>23982</v>
      </c>
    </row>
    <row r="11" spans="2:14" ht="19.5" customHeight="1">
      <c r="B11" s="85" t="s">
        <v>101</v>
      </c>
      <c r="C11" s="57">
        <v>27515</v>
      </c>
      <c r="D11" s="57"/>
      <c r="E11" s="23">
        <v>30186</v>
      </c>
      <c r="F11" s="23">
        <v>31128</v>
      </c>
      <c r="G11" s="26">
        <v>31213</v>
      </c>
      <c r="H11" s="23">
        <v>31706</v>
      </c>
      <c r="I11" s="23">
        <v>31832</v>
      </c>
      <c r="J11" s="23">
        <v>32260</v>
      </c>
      <c r="K11" s="23">
        <v>30659</v>
      </c>
      <c r="L11" s="26">
        <v>30127</v>
      </c>
      <c r="M11" s="23">
        <v>29681</v>
      </c>
      <c r="N11" s="60">
        <v>29444</v>
      </c>
    </row>
    <row r="12" spans="2:14" ht="19.5" customHeight="1">
      <c r="B12" s="85" t="s">
        <v>102</v>
      </c>
      <c r="C12" s="57">
        <v>57089</v>
      </c>
      <c r="D12" s="57"/>
      <c r="E12" s="23">
        <v>57702</v>
      </c>
      <c r="F12" s="23">
        <v>59720</v>
      </c>
      <c r="G12" s="23">
        <v>61490</v>
      </c>
      <c r="H12" s="23">
        <v>64733</v>
      </c>
      <c r="I12" s="23">
        <v>65708</v>
      </c>
      <c r="J12" s="23">
        <v>65939</v>
      </c>
      <c r="K12" s="23">
        <v>62111</v>
      </c>
      <c r="L12" s="23">
        <v>61540</v>
      </c>
      <c r="M12" s="23">
        <v>60870</v>
      </c>
      <c r="N12" s="60">
        <v>60139</v>
      </c>
    </row>
    <row r="13" spans="2:14" ht="19.5" customHeight="1">
      <c r="B13" s="85" t="s">
        <v>103</v>
      </c>
      <c r="C13" s="57">
        <v>15029</v>
      </c>
      <c r="D13" s="57"/>
      <c r="E13" s="23">
        <v>14681</v>
      </c>
      <c r="F13" s="23">
        <v>14699</v>
      </c>
      <c r="G13" s="23">
        <v>14897</v>
      </c>
      <c r="H13" s="23">
        <v>15491</v>
      </c>
      <c r="I13" s="23">
        <v>16037</v>
      </c>
      <c r="J13" s="23">
        <v>15796</v>
      </c>
      <c r="K13" s="23">
        <v>14865</v>
      </c>
      <c r="L13" s="23">
        <v>15107</v>
      </c>
      <c r="M13" s="26">
        <v>15380</v>
      </c>
      <c r="N13" s="60">
        <v>16020</v>
      </c>
    </row>
    <row r="14" spans="2:14" ht="19.5" customHeight="1">
      <c r="B14" s="85" t="s">
        <v>104</v>
      </c>
      <c r="C14" s="57">
        <v>17894</v>
      </c>
      <c r="D14" s="57"/>
      <c r="E14" s="23">
        <v>37016</v>
      </c>
      <c r="F14" s="23">
        <v>40361</v>
      </c>
      <c r="G14" s="26">
        <v>44732</v>
      </c>
      <c r="H14" s="23">
        <v>48157</v>
      </c>
      <c r="I14" s="23">
        <v>52808</v>
      </c>
      <c r="J14" s="23">
        <v>51602</v>
      </c>
      <c r="K14" s="23">
        <v>50295</v>
      </c>
      <c r="L14" s="23">
        <v>53471</v>
      </c>
      <c r="M14" s="23">
        <v>56953</v>
      </c>
      <c r="N14" s="60">
        <v>60856</v>
      </c>
    </row>
    <row r="15" spans="2:14" ht="19.5" customHeight="1">
      <c r="B15" s="85" t="s">
        <v>105</v>
      </c>
      <c r="C15" s="57">
        <v>6123</v>
      </c>
      <c r="D15" s="57"/>
      <c r="E15" s="23">
        <v>11165</v>
      </c>
      <c r="F15" s="26">
        <v>12049</v>
      </c>
      <c r="G15" s="26">
        <v>13532</v>
      </c>
      <c r="H15" s="23">
        <v>13474</v>
      </c>
      <c r="I15" s="23">
        <v>14744</v>
      </c>
      <c r="J15" s="23">
        <v>13659</v>
      </c>
      <c r="K15" s="23">
        <v>11654</v>
      </c>
      <c r="L15" s="23">
        <v>12216</v>
      </c>
      <c r="M15" s="23">
        <v>14269</v>
      </c>
      <c r="N15" s="60">
        <v>14598</v>
      </c>
    </row>
    <row r="16" spans="2:14" ht="19.5" customHeight="1">
      <c r="B16" s="85" t="s">
        <v>106</v>
      </c>
      <c r="C16" s="83">
        <v>19169</v>
      </c>
      <c r="D16" s="83"/>
      <c r="E16" s="26">
        <v>37975</v>
      </c>
      <c r="F16" s="27">
        <v>43104</v>
      </c>
      <c r="G16" s="23">
        <v>50766</v>
      </c>
      <c r="H16" s="26">
        <v>55041</v>
      </c>
      <c r="I16" s="26">
        <v>58162</v>
      </c>
      <c r="J16" s="26">
        <v>64180</v>
      </c>
      <c r="K16" s="26">
        <v>59538</v>
      </c>
      <c r="L16" s="26">
        <v>63548</v>
      </c>
      <c r="M16" s="23">
        <v>62533</v>
      </c>
      <c r="N16" s="60">
        <v>67442</v>
      </c>
    </row>
    <row r="17" spans="2:14" ht="19.5" customHeight="1">
      <c r="B17" s="85" t="s">
        <v>107</v>
      </c>
      <c r="C17" s="56">
        <f>SUM(C7:C16)</f>
        <v>293129</v>
      </c>
      <c r="D17" s="56"/>
      <c r="E17" s="22">
        <f aca="true" t="shared" si="0" ref="E17:N17">SUM(E7:E16)</f>
        <v>319924</v>
      </c>
      <c r="F17" s="22">
        <f t="shared" si="0"/>
        <v>334811</v>
      </c>
      <c r="G17" s="22">
        <f>SUM(G7:G16)</f>
        <v>352259</v>
      </c>
      <c r="H17" s="22">
        <f t="shared" si="0"/>
        <v>366141</v>
      </c>
      <c r="I17" s="22">
        <f t="shared" si="0"/>
        <v>377342</v>
      </c>
      <c r="J17" s="22">
        <f t="shared" si="0"/>
        <v>382483</v>
      </c>
      <c r="K17" s="22">
        <f t="shared" si="0"/>
        <v>361138</v>
      </c>
      <c r="L17" s="22">
        <f t="shared" si="0"/>
        <v>365483</v>
      </c>
      <c r="M17" s="22">
        <f t="shared" si="0"/>
        <v>367395</v>
      </c>
      <c r="N17" s="59">
        <f t="shared" si="0"/>
        <v>374767</v>
      </c>
    </row>
    <row r="18" spans="2:14" ht="19.5" customHeight="1">
      <c r="B18" s="85" t="s">
        <v>418</v>
      </c>
      <c r="C18" s="84">
        <f>C16/C17</f>
        <v>0.06539441679260667</v>
      </c>
      <c r="D18" s="84"/>
      <c r="E18" s="14">
        <f aca="true" t="shared" si="1" ref="E18:N18">E16/E17</f>
        <v>0.11870006626573812</v>
      </c>
      <c r="F18" s="14">
        <f t="shared" si="1"/>
        <v>0.12874128986204156</v>
      </c>
      <c r="G18" s="14">
        <f t="shared" si="1"/>
        <v>0.14411555134148454</v>
      </c>
      <c r="H18" s="14">
        <f t="shared" si="1"/>
        <v>0.15032733291273034</v>
      </c>
      <c r="I18" s="14">
        <f t="shared" si="1"/>
        <v>0.15413603574476203</v>
      </c>
      <c r="J18" s="14">
        <f t="shared" si="1"/>
        <v>0.16779830737575266</v>
      </c>
      <c r="K18" s="14">
        <f t="shared" si="1"/>
        <v>0.16486218564648417</v>
      </c>
      <c r="L18" s="14">
        <f t="shared" si="1"/>
        <v>0.1738740242364214</v>
      </c>
      <c r="M18" s="14">
        <f t="shared" si="1"/>
        <v>0.17020645354455013</v>
      </c>
      <c r="N18" s="94">
        <f t="shared" si="1"/>
        <v>0.17995714670715404</v>
      </c>
    </row>
    <row r="19" spans="2:14" ht="19.5" customHeight="1">
      <c r="B19" s="85" t="s">
        <v>108</v>
      </c>
      <c r="C19" s="56">
        <v>4332</v>
      </c>
      <c r="D19" s="56"/>
      <c r="E19" s="25">
        <v>6703</v>
      </c>
      <c r="F19" s="25">
        <v>11072</v>
      </c>
      <c r="G19" s="25">
        <v>17458</v>
      </c>
      <c r="H19" s="25">
        <v>19286</v>
      </c>
      <c r="I19" s="25">
        <v>20073</v>
      </c>
      <c r="J19" s="25">
        <v>24495</v>
      </c>
      <c r="K19" s="25">
        <v>21431</v>
      </c>
      <c r="L19" s="25">
        <v>25051</v>
      </c>
      <c r="M19" s="25">
        <v>22134</v>
      </c>
      <c r="N19" s="59">
        <v>23682</v>
      </c>
    </row>
    <row r="20" spans="2:14" ht="19.5" customHeight="1" thickBot="1">
      <c r="B20" s="90" t="s">
        <v>417</v>
      </c>
      <c r="C20" s="91">
        <f>C19/C16</f>
        <v>0.22598987949293128</v>
      </c>
      <c r="D20" s="91"/>
      <c r="E20" s="92">
        <f aca="true" t="shared" si="2" ref="E20:N20">E19/E16</f>
        <v>0.1765108624094799</v>
      </c>
      <c r="F20" s="92">
        <f t="shared" si="2"/>
        <v>0.25686711210096513</v>
      </c>
      <c r="G20" s="92">
        <f t="shared" si="2"/>
        <v>0.34389158097939565</v>
      </c>
      <c r="H20" s="92">
        <f t="shared" si="2"/>
        <v>0.3503933431442016</v>
      </c>
      <c r="I20" s="92">
        <f t="shared" si="2"/>
        <v>0.34512224476462294</v>
      </c>
      <c r="J20" s="92">
        <f t="shared" si="2"/>
        <v>0.38166095356808977</v>
      </c>
      <c r="K20" s="92">
        <f t="shared" si="2"/>
        <v>0.3599549867311633</v>
      </c>
      <c r="L20" s="92">
        <f t="shared" si="2"/>
        <v>0.3942059545540379</v>
      </c>
      <c r="M20" s="92">
        <f t="shared" si="2"/>
        <v>0.3539571106455791</v>
      </c>
      <c r="N20" s="95">
        <f t="shared" si="2"/>
        <v>0.35114617004240684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"/>
  <sheetViews>
    <sheetView workbookViewId="0" topLeftCell="A1">
      <selection activeCell="A1" sqref="A1"/>
    </sheetView>
  </sheetViews>
  <sheetFormatPr defaultColWidth="9.140625" defaultRowHeight="12.75"/>
  <cols>
    <col min="3" max="3" width="5.7109375" style="0" customWidth="1"/>
    <col min="4" max="4" width="7.7109375" style="0" customWidth="1"/>
    <col min="5" max="5" width="10.28125" style="0" bestFit="1" customWidth="1"/>
    <col min="6" max="6" width="11.28125" style="0" bestFit="1" customWidth="1"/>
    <col min="7" max="7" width="10.28125" style="0" bestFit="1" customWidth="1"/>
    <col min="8" max="8" width="11.28125" style="0" bestFit="1" customWidth="1"/>
    <col min="9" max="10" width="10.28125" style="0" customWidth="1"/>
    <col min="11" max="11" width="12.57421875" style="0" bestFit="1" customWidth="1"/>
    <col min="12" max="12" width="12.00390625" style="18" bestFit="1" customWidth="1"/>
    <col min="13" max="13" width="10.28125" style="0" customWidth="1"/>
    <col min="14" max="14" width="11.28125" style="20" bestFit="1" customWidth="1"/>
  </cols>
  <sheetData>
    <row r="2" spans="2:14" ht="12.75">
      <c r="B2" s="3" t="s">
        <v>450</v>
      </c>
      <c r="H2" s="16"/>
      <c r="L2" s="17"/>
      <c r="M2" s="16"/>
      <c r="N2" s="17"/>
    </row>
    <row r="3" spans="8:14" ht="13.5" thickBot="1">
      <c r="H3" s="16"/>
      <c r="L3" s="17"/>
      <c r="M3" s="16"/>
      <c r="N3" s="17"/>
    </row>
    <row r="4" spans="2:14" s="3" customFormat="1" ht="12.75">
      <c r="B4" s="106" t="s">
        <v>0</v>
      </c>
      <c r="C4" s="118" t="s">
        <v>89</v>
      </c>
      <c r="D4" s="119" t="s">
        <v>90</v>
      </c>
      <c r="E4" s="119" t="s">
        <v>91</v>
      </c>
      <c r="F4" s="119" t="s">
        <v>92</v>
      </c>
      <c r="G4" s="119" t="s">
        <v>93</v>
      </c>
      <c r="H4" s="120" t="s">
        <v>239</v>
      </c>
      <c r="I4" s="119" t="s">
        <v>240</v>
      </c>
      <c r="J4" s="110" t="s">
        <v>241</v>
      </c>
      <c r="K4" s="104" t="s">
        <v>242</v>
      </c>
      <c r="L4" s="98" t="s">
        <v>243</v>
      </c>
      <c r="M4" s="113" t="s">
        <v>244</v>
      </c>
      <c r="N4" s="98" t="s">
        <v>245</v>
      </c>
    </row>
    <row r="5" spans="2:14" ht="9.75" customHeight="1">
      <c r="B5" s="107"/>
      <c r="C5" s="57"/>
      <c r="D5" s="23"/>
      <c r="E5" s="23"/>
      <c r="F5" s="23"/>
      <c r="G5" s="23"/>
      <c r="H5" s="26"/>
      <c r="I5" s="23"/>
      <c r="J5" s="60"/>
      <c r="K5" s="57"/>
      <c r="L5" s="100"/>
      <c r="M5" s="83"/>
      <c r="N5" s="100"/>
    </row>
    <row r="6" spans="2:14" ht="19.5" customHeight="1">
      <c r="B6" s="116">
        <v>1987</v>
      </c>
      <c r="C6" s="57">
        <v>2</v>
      </c>
      <c r="D6" s="23">
        <v>181</v>
      </c>
      <c r="E6" s="23">
        <v>1083</v>
      </c>
      <c r="F6" s="23">
        <v>12526</v>
      </c>
      <c r="G6" s="23">
        <v>929</v>
      </c>
      <c r="H6" s="26">
        <f>SUM(C6:G6)</f>
        <v>14721</v>
      </c>
      <c r="I6" s="26">
        <v>4448</v>
      </c>
      <c r="J6" s="60">
        <f>SUM(H6+I6)</f>
        <v>19169</v>
      </c>
      <c r="K6" s="57">
        <v>293129</v>
      </c>
      <c r="L6" s="114">
        <f>+J6/K6</f>
        <v>0.06539441679260667</v>
      </c>
      <c r="M6" s="83">
        <v>4332</v>
      </c>
      <c r="N6" s="114">
        <f>+M6/J6</f>
        <v>0.22598987949293128</v>
      </c>
    </row>
    <row r="7" spans="2:14" ht="10.5" customHeight="1">
      <c r="B7" s="116"/>
      <c r="C7" s="57"/>
      <c r="D7" s="23"/>
      <c r="E7" s="23"/>
      <c r="F7" s="23"/>
      <c r="G7" s="23"/>
      <c r="H7" s="26"/>
      <c r="I7" s="23"/>
      <c r="J7" s="60"/>
      <c r="K7" s="57"/>
      <c r="L7" s="114"/>
      <c r="M7" s="83"/>
      <c r="N7" s="114"/>
    </row>
    <row r="8" spans="2:14" ht="19.5" customHeight="1">
      <c r="B8" s="116">
        <v>1997</v>
      </c>
      <c r="C8" s="57">
        <v>3</v>
      </c>
      <c r="D8" s="23">
        <v>447</v>
      </c>
      <c r="E8" s="23">
        <v>2174</v>
      </c>
      <c r="F8" s="23">
        <v>23409</v>
      </c>
      <c r="G8" s="23">
        <v>3777</v>
      </c>
      <c r="H8" s="26">
        <f aca="true" t="shared" si="0" ref="H8:H16">SUM(C8:G8)</f>
        <v>29810</v>
      </c>
      <c r="I8" s="26">
        <v>7965</v>
      </c>
      <c r="J8" s="60">
        <f aca="true" t="shared" si="1" ref="J8:J16">SUM(H8+I8)</f>
        <v>37775</v>
      </c>
      <c r="K8" s="57">
        <v>319724</v>
      </c>
      <c r="L8" s="114">
        <f aca="true" t="shared" si="2" ref="L8:L16">+J8/K8</f>
        <v>0.11814877832130212</v>
      </c>
      <c r="M8" s="83">
        <v>6703</v>
      </c>
      <c r="N8" s="114">
        <f aca="true" t="shared" si="3" ref="N8:N16">+M8/J8</f>
        <v>0.17744540039708803</v>
      </c>
    </row>
    <row r="9" spans="2:14" ht="19.5" customHeight="1">
      <c r="B9" s="116">
        <v>1998</v>
      </c>
      <c r="C9" s="57">
        <v>4</v>
      </c>
      <c r="D9" s="23">
        <v>476</v>
      </c>
      <c r="E9" s="23">
        <v>2274</v>
      </c>
      <c r="F9" s="23">
        <v>27481</v>
      </c>
      <c r="G9" s="23">
        <v>3944</v>
      </c>
      <c r="H9" s="96">
        <f>SUM(C9:G9)</f>
        <v>34179</v>
      </c>
      <c r="I9" s="23">
        <v>8925</v>
      </c>
      <c r="J9" s="111">
        <f t="shared" si="1"/>
        <v>43104</v>
      </c>
      <c r="K9" s="57">
        <v>334811</v>
      </c>
      <c r="L9" s="114">
        <f t="shared" si="2"/>
        <v>0.12874128986204156</v>
      </c>
      <c r="M9" s="83">
        <v>11072</v>
      </c>
      <c r="N9" s="114">
        <f t="shared" si="3"/>
        <v>0.25686711210096513</v>
      </c>
    </row>
    <row r="10" spans="2:14" ht="19.5" customHeight="1">
      <c r="B10" s="116">
        <v>1999</v>
      </c>
      <c r="C10" s="57">
        <v>3</v>
      </c>
      <c r="D10" s="23">
        <v>498</v>
      </c>
      <c r="E10" s="23">
        <v>2384</v>
      </c>
      <c r="F10" s="23">
        <v>29328</v>
      </c>
      <c r="G10" s="23">
        <v>7770</v>
      </c>
      <c r="H10" s="26">
        <f t="shared" si="0"/>
        <v>39983</v>
      </c>
      <c r="I10" s="26">
        <v>10783</v>
      </c>
      <c r="J10" s="60">
        <f t="shared" si="1"/>
        <v>50766</v>
      </c>
      <c r="K10" s="57">
        <v>352259</v>
      </c>
      <c r="L10" s="114">
        <f t="shared" si="2"/>
        <v>0.14411555134148454</v>
      </c>
      <c r="M10" s="83">
        <v>17458</v>
      </c>
      <c r="N10" s="114">
        <f t="shared" si="3"/>
        <v>0.34389158097939565</v>
      </c>
    </row>
    <row r="11" spans="2:14" ht="19.5" customHeight="1">
      <c r="B11" s="116">
        <v>2000</v>
      </c>
      <c r="C11" s="57">
        <v>3</v>
      </c>
      <c r="D11" s="23">
        <v>516</v>
      </c>
      <c r="E11" s="23">
        <v>2512</v>
      </c>
      <c r="F11" s="23">
        <v>29432</v>
      </c>
      <c r="G11" s="23">
        <v>8491</v>
      </c>
      <c r="H11" s="26">
        <f t="shared" si="0"/>
        <v>40954</v>
      </c>
      <c r="I11" s="26">
        <v>14087</v>
      </c>
      <c r="J11" s="60">
        <f t="shared" si="1"/>
        <v>55041</v>
      </c>
      <c r="K11" s="57">
        <v>366135</v>
      </c>
      <c r="L11" s="114">
        <f t="shared" si="2"/>
        <v>0.15032979638657873</v>
      </c>
      <c r="M11" s="83">
        <v>19286</v>
      </c>
      <c r="N11" s="114">
        <f t="shared" si="3"/>
        <v>0.3503933431442016</v>
      </c>
    </row>
    <row r="12" spans="2:14" ht="19.5" customHeight="1">
      <c r="B12" s="116">
        <v>2001</v>
      </c>
      <c r="C12" s="57">
        <v>3</v>
      </c>
      <c r="D12" s="23">
        <v>550</v>
      </c>
      <c r="E12" s="23">
        <v>2639</v>
      </c>
      <c r="F12" s="23">
        <v>28388</v>
      </c>
      <c r="G12" s="23">
        <v>9811</v>
      </c>
      <c r="H12" s="26">
        <f t="shared" si="0"/>
        <v>41391</v>
      </c>
      <c r="I12" s="26">
        <v>16771</v>
      </c>
      <c r="J12" s="60">
        <f t="shared" si="1"/>
        <v>58162</v>
      </c>
      <c r="K12" s="57">
        <v>377342</v>
      </c>
      <c r="L12" s="114">
        <f t="shared" si="2"/>
        <v>0.15413603574476203</v>
      </c>
      <c r="M12" s="83">
        <v>20073</v>
      </c>
      <c r="N12" s="114">
        <f t="shared" si="3"/>
        <v>0.34512224476462294</v>
      </c>
    </row>
    <row r="13" spans="2:14" ht="19.5" customHeight="1">
      <c r="B13" s="116">
        <v>2002</v>
      </c>
      <c r="C13" s="57">
        <v>3</v>
      </c>
      <c r="D13" s="23">
        <v>604</v>
      </c>
      <c r="E13" s="23">
        <v>2795</v>
      </c>
      <c r="F13" s="23">
        <v>29318</v>
      </c>
      <c r="G13" s="23">
        <v>9067</v>
      </c>
      <c r="H13" s="26">
        <f t="shared" si="0"/>
        <v>41787</v>
      </c>
      <c r="I13" s="26">
        <v>22393</v>
      </c>
      <c r="J13" s="60">
        <f t="shared" si="1"/>
        <v>64180</v>
      </c>
      <c r="K13" s="57">
        <v>382483</v>
      </c>
      <c r="L13" s="114">
        <f t="shared" si="2"/>
        <v>0.16779830737575266</v>
      </c>
      <c r="M13" s="83">
        <v>24495</v>
      </c>
      <c r="N13" s="114">
        <f t="shared" si="3"/>
        <v>0.38166095356808977</v>
      </c>
    </row>
    <row r="14" spans="2:14" ht="19.5" customHeight="1">
      <c r="B14" s="116">
        <v>2003</v>
      </c>
      <c r="C14" s="57">
        <v>5</v>
      </c>
      <c r="D14" s="23">
        <v>631</v>
      </c>
      <c r="E14" s="23">
        <v>3005</v>
      </c>
      <c r="F14" s="23">
        <v>34704</v>
      </c>
      <c r="G14" s="23">
        <v>4462</v>
      </c>
      <c r="H14" s="26">
        <f t="shared" si="0"/>
        <v>42807</v>
      </c>
      <c r="I14" s="26">
        <v>16731</v>
      </c>
      <c r="J14" s="60">
        <f t="shared" si="1"/>
        <v>59538</v>
      </c>
      <c r="K14" s="57">
        <v>361138</v>
      </c>
      <c r="L14" s="114">
        <f t="shared" si="2"/>
        <v>0.16486218564648417</v>
      </c>
      <c r="M14" s="83">
        <v>21431</v>
      </c>
      <c r="N14" s="114">
        <f t="shared" si="3"/>
        <v>0.3599549867311633</v>
      </c>
    </row>
    <row r="15" spans="2:14" ht="19.5" customHeight="1">
      <c r="B15" s="116">
        <v>2004</v>
      </c>
      <c r="C15" s="57">
        <v>5</v>
      </c>
      <c r="D15" s="23">
        <v>669</v>
      </c>
      <c r="E15" s="23">
        <v>3285</v>
      </c>
      <c r="F15" s="23">
        <v>36319</v>
      </c>
      <c r="G15" s="23">
        <v>5016</v>
      </c>
      <c r="H15" s="96">
        <f t="shared" si="0"/>
        <v>45294</v>
      </c>
      <c r="I15" s="26">
        <v>18254</v>
      </c>
      <c r="J15" s="111">
        <f t="shared" si="1"/>
        <v>63548</v>
      </c>
      <c r="K15" s="83">
        <v>365483</v>
      </c>
      <c r="L15" s="114">
        <f t="shared" si="2"/>
        <v>0.1738740242364214</v>
      </c>
      <c r="M15" s="83">
        <v>25051</v>
      </c>
      <c r="N15" s="114">
        <f t="shared" si="3"/>
        <v>0.3942059545540379</v>
      </c>
    </row>
    <row r="16" spans="2:14" ht="19.5" customHeight="1">
      <c r="B16" s="116">
        <v>2005</v>
      </c>
      <c r="C16" s="57">
        <v>5</v>
      </c>
      <c r="D16" s="23">
        <v>695</v>
      </c>
      <c r="E16" s="23">
        <v>3476</v>
      </c>
      <c r="F16" s="23">
        <v>32909</v>
      </c>
      <c r="G16" s="23">
        <v>4605</v>
      </c>
      <c r="H16" s="26">
        <f t="shared" si="0"/>
        <v>41690</v>
      </c>
      <c r="I16" s="26">
        <v>20843</v>
      </c>
      <c r="J16" s="60">
        <f t="shared" si="1"/>
        <v>62533</v>
      </c>
      <c r="K16" s="83">
        <v>367395</v>
      </c>
      <c r="L16" s="114">
        <f t="shared" si="2"/>
        <v>0.17020645354455013</v>
      </c>
      <c r="M16" s="83">
        <v>22134</v>
      </c>
      <c r="N16" s="114">
        <f t="shared" si="3"/>
        <v>0.3539571106455791</v>
      </c>
    </row>
    <row r="17" spans="2:14" ht="19.5" customHeight="1" thickBot="1">
      <c r="B17" s="117">
        <v>2006</v>
      </c>
      <c r="C17" s="105">
        <v>6</v>
      </c>
      <c r="D17" s="102">
        <v>740</v>
      </c>
      <c r="E17" s="102">
        <v>3716</v>
      </c>
      <c r="F17" s="102">
        <v>33376</v>
      </c>
      <c r="G17" s="102">
        <v>3498</v>
      </c>
      <c r="H17" s="103">
        <f>SUM(C17:G17)</f>
        <v>41336</v>
      </c>
      <c r="I17" s="103">
        <v>26106</v>
      </c>
      <c r="J17" s="112">
        <f>SUM(H17+I17)</f>
        <v>67442</v>
      </c>
      <c r="K17" s="109">
        <v>374767</v>
      </c>
      <c r="L17" s="115">
        <f>+J17/K17</f>
        <v>0.17995714670715404</v>
      </c>
      <c r="M17" s="109">
        <v>23682</v>
      </c>
      <c r="N17" s="115">
        <f>+M17/J17</f>
        <v>0.35114617004240684</v>
      </c>
    </row>
  </sheetData>
  <printOptions/>
  <pageMargins left="0.75" right="0.75" top="1" bottom="1" header="0.5" footer="0.5"/>
  <pageSetup fitToHeight="1" fitToWidth="1" horizontalDpi="600" verticalDpi="600" orientation="landscape" paperSize="9" scale="94" r:id="rId1"/>
  <ignoredErrors>
    <ignoredError sqref="H6 H8:H1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"/>
  <sheetViews>
    <sheetView workbookViewId="0" topLeftCell="A1">
      <selection activeCell="G23" sqref="G23"/>
    </sheetView>
  </sheetViews>
  <sheetFormatPr defaultColWidth="9.140625" defaultRowHeight="12.75"/>
  <cols>
    <col min="3" max="7" width="9.28125" style="0" bestFit="1" customWidth="1"/>
    <col min="8" max="10" width="10.28125" style="0" bestFit="1" customWidth="1"/>
    <col min="11" max="11" width="13.00390625" style="0" customWidth="1"/>
  </cols>
  <sheetData>
    <row r="2" ht="12.75">
      <c r="B2" s="3" t="s">
        <v>449</v>
      </c>
    </row>
    <row r="4" spans="2:12" ht="15" customHeight="1">
      <c r="B4" s="55" t="s">
        <v>0</v>
      </c>
      <c r="C4" s="150" t="s">
        <v>89</v>
      </c>
      <c r="D4" s="7" t="s">
        <v>90</v>
      </c>
      <c r="E4" s="7" t="s">
        <v>91</v>
      </c>
      <c r="F4" s="7" t="s">
        <v>92</v>
      </c>
      <c r="G4" s="7" t="s">
        <v>93</v>
      </c>
      <c r="H4" s="55" t="s">
        <v>420</v>
      </c>
      <c r="I4" s="150" t="s">
        <v>94</v>
      </c>
      <c r="J4" s="55" t="s">
        <v>95</v>
      </c>
      <c r="K4" s="151" t="s">
        <v>96</v>
      </c>
      <c r="L4" s="8"/>
    </row>
    <row r="5" spans="2:11" ht="18" customHeight="1">
      <c r="B5" s="62">
        <v>1987</v>
      </c>
      <c r="C5" s="57">
        <v>1</v>
      </c>
      <c r="D5" s="23">
        <v>6</v>
      </c>
      <c r="E5" s="23">
        <v>329</v>
      </c>
      <c r="F5" s="23">
        <v>1759</v>
      </c>
      <c r="G5" s="23">
        <v>140</v>
      </c>
      <c r="H5" s="60">
        <f aca="true" t="shared" si="0" ref="H5:H16">SUM(C5:G5)</f>
        <v>2235</v>
      </c>
      <c r="I5" s="57">
        <v>2097</v>
      </c>
      <c r="J5" s="60">
        <f aca="true" t="shared" si="1" ref="J5:J16">SUM(H5:I5)</f>
        <v>4332</v>
      </c>
      <c r="K5" s="152">
        <v>19169</v>
      </c>
    </row>
    <row r="6" spans="2:11" ht="12" customHeight="1">
      <c r="B6" s="62"/>
      <c r="C6" s="57"/>
      <c r="D6" s="23"/>
      <c r="E6" s="23"/>
      <c r="F6" s="23"/>
      <c r="G6" s="23"/>
      <c r="H6" s="60"/>
      <c r="I6" s="57"/>
      <c r="J6" s="60"/>
      <c r="K6" s="152"/>
    </row>
    <row r="7" spans="2:11" ht="18" customHeight="1">
      <c r="B7" s="62">
        <v>1997</v>
      </c>
      <c r="C7" s="57">
        <v>1</v>
      </c>
      <c r="D7" s="23">
        <v>18</v>
      </c>
      <c r="E7" s="23">
        <v>511</v>
      </c>
      <c r="F7" s="23">
        <v>2058</v>
      </c>
      <c r="G7" s="23">
        <v>622</v>
      </c>
      <c r="H7" s="60">
        <f t="shared" si="0"/>
        <v>3210</v>
      </c>
      <c r="I7" s="57">
        <v>3493</v>
      </c>
      <c r="J7" s="60">
        <f t="shared" si="1"/>
        <v>6703</v>
      </c>
      <c r="K7" s="152">
        <v>37775</v>
      </c>
    </row>
    <row r="8" spans="2:11" ht="18" customHeight="1">
      <c r="B8" s="62">
        <v>1998</v>
      </c>
      <c r="C8" s="57">
        <v>2</v>
      </c>
      <c r="D8" s="23">
        <v>18</v>
      </c>
      <c r="E8" s="23">
        <v>516</v>
      </c>
      <c r="F8" s="23">
        <v>5328</v>
      </c>
      <c r="G8" s="23">
        <v>772</v>
      </c>
      <c r="H8" s="60">
        <f t="shared" si="0"/>
        <v>6636</v>
      </c>
      <c r="I8" s="57">
        <v>4436</v>
      </c>
      <c r="J8" s="60">
        <f t="shared" si="1"/>
        <v>11072</v>
      </c>
      <c r="K8" s="152">
        <v>43104</v>
      </c>
    </row>
    <row r="9" spans="2:11" ht="18" customHeight="1">
      <c r="B9" s="62">
        <v>1999</v>
      </c>
      <c r="C9" s="57">
        <v>2</v>
      </c>
      <c r="D9" s="23">
        <v>20</v>
      </c>
      <c r="E9" s="23">
        <v>537</v>
      </c>
      <c r="F9" s="23">
        <v>6648</v>
      </c>
      <c r="G9" s="23">
        <v>4193</v>
      </c>
      <c r="H9" s="60">
        <f t="shared" si="0"/>
        <v>11400</v>
      </c>
      <c r="I9" s="57">
        <v>6058</v>
      </c>
      <c r="J9" s="60">
        <f t="shared" si="1"/>
        <v>17458</v>
      </c>
      <c r="K9" s="152">
        <v>50766</v>
      </c>
    </row>
    <row r="10" spans="2:11" ht="18" customHeight="1">
      <c r="B10" s="62">
        <v>2000</v>
      </c>
      <c r="C10" s="57">
        <v>2</v>
      </c>
      <c r="D10" s="23">
        <v>20</v>
      </c>
      <c r="E10" s="23">
        <v>594</v>
      </c>
      <c r="F10" s="23">
        <v>5694</v>
      </c>
      <c r="G10" s="23">
        <v>4430</v>
      </c>
      <c r="H10" s="60">
        <f t="shared" si="0"/>
        <v>10740</v>
      </c>
      <c r="I10" s="57">
        <v>6546</v>
      </c>
      <c r="J10" s="60">
        <f t="shared" si="1"/>
        <v>17286</v>
      </c>
      <c r="K10" s="152">
        <v>55041</v>
      </c>
    </row>
    <row r="11" spans="2:11" ht="18" customHeight="1">
      <c r="B11" s="62">
        <v>2001</v>
      </c>
      <c r="C11" s="57">
        <v>2</v>
      </c>
      <c r="D11" s="23">
        <v>20</v>
      </c>
      <c r="E11" s="23">
        <v>616</v>
      </c>
      <c r="F11" s="23">
        <v>5188</v>
      </c>
      <c r="G11" s="23">
        <v>4240</v>
      </c>
      <c r="H11" s="60">
        <f t="shared" si="0"/>
        <v>10066</v>
      </c>
      <c r="I11" s="57">
        <v>10007</v>
      </c>
      <c r="J11" s="60">
        <f t="shared" si="1"/>
        <v>20073</v>
      </c>
      <c r="K11" s="152">
        <v>58162</v>
      </c>
    </row>
    <row r="12" spans="2:11" ht="18" customHeight="1">
      <c r="B12" s="62">
        <v>2002</v>
      </c>
      <c r="C12" s="57">
        <v>2</v>
      </c>
      <c r="D12" s="23">
        <v>25</v>
      </c>
      <c r="E12" s="23">
        <v>641</v>
      </c>
      <c r="F12" s="23">
        <v>5518</v>
      </c>
      <c r="G12" s="23">
        <v>3571</v>
      </c>
      <c r="H12" s="60">
        <f t="shared" si="0"/>
        <v>9757</v>
      </c>
      <c r="I12" s="57">
        <v>14738</v>
      </c>
      <c r="J12" s="60">
        <f t="shared" si="1"/>
        <v>24495</v>
      </c>
      <c r="K12" s="152">
        <v>64180</v>
      </c>
    </row>
    <row r="13" spans="2:11" ht="18" customHeight="1">
      <c r="B13" s="62">
        <v>2003</v>
      </c>
      <c r="C13" s="57">
        <v>2</v>
      </c>
      <c r="D13" s="23">
        <v>26</v>
      </c>
      <c r="E13" s="23">
        <v>688</v>
      </c>
      <c r="F13" s="23">
        <v>8731</v>
      </c>
      <c r="G13" s="23">
        <v>1644</v>
      </c>
      <c r="H13" s="60">
        <f t="shared" si="0"/>
        <v>11091</v>
      </c>
      <c r="I13" s="57">
        <v>10340</v>
      </c>
      <c r="J13" s="60">
        <f t="shared" si="1"/>
        <v>21431</v>
      </c>
      <c r="K13" s="152">
        <v>59538</v>
      </c>
    </row>
    <row r="14" spans="2:11" ht="18" customHeight="1">
      <c r="B14" s="62">
        <v>2004</v>
      </c>
      <c r="C14" s="57">
        <v>2</v>
      </c>
      <c r="D14" s="23">
        <v>28</v>
      </c>
      <c r="E14" s="23">
        <v>763</v>
      </c>
      <c r="F14" s="23">
        <v>9949</v>
      </c>
      <c r="G14" s="23">
        <v>2737</v>
      </c>
      <c r="H14" s="60">
        <f t="shared" si="0"/>
        <v>13479</v>
      </c>
      <c r="I14" s="57">
        <v>11572</v>
      </c>
      <c r="J14" s="60">
        <f t="shared" si="1"/>
        <v>25051</v>
      </c>
      <c r="K14" s="152">
        <v>63548</v>
      </c>
    </row>
    <row r="15" spans="2:11" ht="18" customHeight="1">
      <c r="B15" s="62">
        <v>2005</v>
      </c>
      <c r="C15" s="57">
        <v>2</v>
      </c>
      <c r="D15" s="23">
        <v>32</v>
      </c>
      <c r="E15" s="23">
        <v>815</v>
      </c>
      <c r="F15" s="23">
        <v>6079</v>
      </c>
      <c r="G15" s="23">
        <v>2105</v>
      </c>
      <c r="H15" s="60">
        <f t="shared" si="0"/>
        <v>9033</v>
      </c>
      <c r="I15" s="57">
        <v>13101</v>
      </c>
      <c r="J15" s="60">
        <f t="shared" si="1"/>
        <v>22134</v>
      </c>
      <c r="K15" s="152">
        <v>62533</v>
      </c>
    </row>
    <row r="16" spans="2:11" ht="18" customHeight="1">
      <c r="B16" s="62">
        <v>2006</v>
      </c>
      <c r="C16" s="57">
        <v>2</v>
      </c>
      <c r="D16" s="23">
        <v>36</v>
      </c>
      <c r="E16" s="23">
        <v>856</v>
      </c>
      <c r="F16" s="23">
        <v>5152</v>
      </c>
      <c r="G16" s="23">
        <v>1054</v>
      </c>
      <c r="H16" s="60">
        <f t="shared" si="0"/>
        <v>7100</v>
      </c>
      <c r="I16" s="57">
        <v>16582</v>
      </c>
      <c r="J16" s="60">
        <f t="shared" si="1"/>
        <v>23682</v>
      </c>
      <c r="K16" s="152">
        <v>67442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  <ignoredErrors>
    <ignoredError sqref="H5 H7:H16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6"/>
  <sheetViews>
    <sheetView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3" max="3" width="8.7109375" style="0" bestFit="1" customWidth="1"/>
    <col min="4" max="4" width="4.421875" style="0" customWidth="1"/>
    <col min="5" max="6" width="8.7109375" style="0" bestFit="1" customWidth="1"/>
    <col min="7" max="7" width="11.28125" style="0" bestFit="1" customWidth="1"/>
    <col min="8" max="8" width="8.7109375" style="0" bestFit="1" customWidth="1"/>
    <col min="9" max="9" width="11.28125" style="0" bestFit="1" customWidth="1"/>
    <col min="10" max="10" width="8.7109375" style="0" bestFit="1" customWidth="1"/>
    <col min="11" max="11" width="11.28125" style="0" bestFit="1" customWidth="1"/>
    <col min="12" max="12" width="8.7109375" style="0" bestFit="1" customWidth="1"/>
    <col min="13" max="13" width="11.28125" style="0" bestFit="1" customWidth="1"/>
    <col min="14" max="14" width="8.7109375" style="0" bestFit="1" customWidth="1"/>
  </cols>
  <sheetData>
    <row r="2" ht="12.75">
      <c r="B2" s="3" t="s">
        <v>421</v>
      </c>
    </row>
    <row r="3" ht="12.75">
      <c r="B3" s="3" t="s">
        <v>422</v>
      </c>
    </row>
    <row r="4" spans="2:14" ht="13.5" thickBo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ht="12.75">
      <c r="B5" s="160" t="s">
        <v>6</v>
      </c>
      <c r="C5" s="87">
        <v>1987</v>
      </c>
      <c r="D5" s="88"/>
      <c r="E5" s="88">
        <v>1997</v>
      </c>
      <c r="F5" s="88">
        <v>1998</v>
      </c>
      <c r="G5" s="88">
        <v>1999</v>
      </c>
      <c r="H5" s="88">
        <v>2000</v>
      </c>
      <c r="I5" s="88">
        <v>2001</v>
      </c>
      <c r="J5" s="88">
        <v>2002</v>
      </c>
      <c r="K5" s="88">
        <v>2003</v>
      </c>
      <c r="L5" s="88">
        <v>2004</v>
      </c>
      <c r="M5" s="88">
        <v>2005</v>
      </c>
      <c r="N5" s="161">
        <v>2006</v>
      </c>
    </row>
    <row r="6" spans="2:14" ht="12.75">
      <c r="B6" s="55"/>
      <c r="C6" s="51"/>
      <c r="D6" s="6"/>
      <c r="E6" s="6"/>
      <c r="F6" s="6"/>
      <c r="G6" s="6"/>
      <c r="H6" s="6"/>
      <c r="I6" s="6"/>
      <c r="J6" s="6"/>
      <c r="K6" s="6"/>
      <c r="L6" s="6"/>
      <c r="M6" s="6"/>
      <c r="N6" s="62"/>
    </row>
    <row r="7" spans="2:14" ht="16.5" customHeight="1">
      <c r="B7" s="85" t="s">
        <v>22</v>
      </c>
      <c r="C7" s="57">
        <v>476</v>
      </c>
      <c r="D7" s="23"/>
      <c r="E7" s="23">
        <v>1092</v>
      </c>
      <c r="F7" s="23">
        <v>1011</v>
      </c>
      <c r="G7" s="23">
        <v>1486</v>
      </c>
      <c r="H7" s="23">
        <v>1657</v>
      </c>
      <c r="I7" s="23">
        <v>2409</v>
      </c>
      <c r="J7" s="23">
        <v>3112</v>
      </c>
      <c r="K7" s="23">
        <v>2408</v>
      </c>
      <c r="L7" s="23">
        <v>2845</v>
      </c>
      <c r="M7" s="23">
        <v>2747</v>
      </c>
      <c r="N7" s="60">
        <v>3243</v>
      </c>
    </row>
    <row r="8" spans="2:14" ht="16.5" customHeight="1">
      <c r="B8" s="85" t="s">
        <v>17</v>
      </c>
      <c r="C8" s="57">
        <v>782</v>
      </c>
      <c r="D8" s="23"/>
      <c r="E8" s="23">
        <v>860</v>
      </c>
      <c r="F8" s="23">
        <v>2334</v>
      </c>
      <c r="G8" s="23">
        <v>3999</v>
      </c>
      <c r="H8" s="23">
        <v>4818</v>
      </c>
      <c r="I8" s="23">
        <v>4361</v>
      </c>
      <c r="J8" s="23">
        <v>7971</v>
      </c>
      <c r="K8" s="23">
        <v>6751</v>
      </c>
      <c r="L8" s="23">
        <v>7587</v>
      </c>
      <c r="M8" s="23">
        <v>6000</v>
      </c>
      <c r="N8" s="60">
        <v>5962</v>
      </c>
    </row>
    <row r="9" spans="2:14" ht="16.5" customHeight="1">
      <c r="B9" s="85" t="s">
        <v>111</v>
      </c>
      <c r="C9" s="57">
        <v>254</v>
      </c>
      <c r="D9" s="23"/>
      <c r="E9" s="23">
        <v>532</v>
      </c>
      <c r="F9" s="23">
        <v>966</v>
      </c>
      <c r="G9" s="23">
        <v>1432</v>
      </c>
      <c r="H9" s="23">
        <v>1504</v>
      </c>
      <c r="I9" s="23">
        <v>1099</v>
      </c>
      <c r="J9" s="26">
        <v>1188</v>
      </c>
      <c r="K9" s="23">
        <v>1235</v>
      </c>
      <c r="L9" s="23">
        <v>1480</v>
      </c>
      <c r="M9" s="23">
        <v>1271</v>
      </c>
      <c r="N9" s="60">
        <v>1082</v>
      </c>
    </row>
    <row r="10" spans="2:14" ht="16.5" customHeight="1">
      <c r="B10" s="85" t="s">
        <v>112</v>
      </c>
      <c r="C10" s="57">
        <v>612</v>
      </c>
      <c r="D10" s="23"/>
      <c r="E10" s="23">
        <v>722</v>
      </c>
      <c r="F10" s="23">
        <v>876</v>
      </c>
      <c r="G10" s="23">
        <v>1930</v>
      </c>
      <c r="H10" s="23">
        <v>1807</v>
      </c>
      <c r="I10" s="23">
        <v>1917</v>
      </c>
      <c r="J10" s="23">
        <v>2046</v>
      </c>
      <c r="K10" s="23">
        <v>1919</v>
      </c>
      <c r="L10" s="23">
        <v>1911</v>
      </c>
      <c r="M10" s="23">
        <v>1816</v>
      </c>
      <c r="N10" s="60">
        <v>1744</v>
      </c>
    </row>
    <row r="11" spans="2:14" ht="16.5" customHeight="1">
      <c r="B11" s="85" t="s">
        <v>113</v>
      </c>
      <c r="C11" s="57"/>
      <c r="D11" s="23"/>
      <c r="E11" s="23">
        <v>323</v>
      </c>
      <c r="F11" s="23">
        <v>384</v>
      </c>
      <c r="G11" s="23">
        <v>609</v>
      </c>
      <c r="H11" s="23">
        <v>646</v>
      </c>
      <c r="I11" s="23">
        <v>418</v>
      </c>
      <c r="J11" s="26">
        <v>368</v>
      </c>
      <c r="K11" s="23">
        <v>339</v>
      </c>
      <c r="L11" s="23">
        <v>504</v>
      </c>
      <c r="M11" s="23">
        <v>489</v>
      </c>
      <c r="N11" s="60">
        <v>523</v>
      </c>
    </row>
    <row r="12" spans="2:14" ht="16.5" customHeight="1">
      <c r="B12" s="85" t="s">
        <v>24</v>
      </c>
      <c r="C12" s="57">
        <v>368</v>
      </c>
      <c r="D12" s="23"/>
      <c r="E12" s="23">
        <v>598</v>
      </c>
      <c r="F12" s="23">
        <v>1197</v>
      </c>
      <c r="G12" s="23">
        <v>2086</v>
      </c>
      <c r="H12" s="23">
        <v>2228</v>
      </c>
      <c r="I12" s="23">
        <v>1984</v>
      </c>
      <c r="J12" s="23">
        <v>2054</v>
      </c>
      <c r="K12" s="23">
        <v>2347</v>
      </c>
      <c r="L12" s="23">
        <v>2945</v>
      </c>
      <c r="M12" s="23">
        <v>3284</v>
      </c>
      <c r="N12" s="60">
        <v>3017</v>
      </c>
    </row>
    <row r="13" spans="2:14" ht="16.5" customHeight="1">
      <c r="B13" s="85" t="s">
        <v>25</v>
      </c>
      <c r="C13" s="57">
        <v>516</v>
      </c>
      <c r="D13" s="23"/>
      <c r="E13" s="23">
        <v>411</v>
      </c>
      <c r="F13" s="23">
        <v>819</v>
      </c>
      <c r="G13" s="23">
        <v>793</v>
      </c>
      <c r="H13" s="26">
        <v>820</v>
      </c>
      <c r="I13" s="23">
        <v>1019</v>
      </c>
      <c r="J13" s="23">
        <v>1248</v>
      </c>
      <c r="K13" s="23">
        <v>1129</v>
      </c>
      <c r="L13" s="23">
        <v>1501</v>
      </c>
      <c r="M13" s="23">
        <v>1644</v>
      </c>
      <c r="N13" s="60">
        <v>1807</v>
      </c>
    </row>
    <row r="14" spans="2:14" ht="16.5" customHeight="1">
      <c r="B14" s="85" t="s">
        <v>114</v>
      </c>
      <c r="C14" s="57">
        <v>46</v>
      </c>
      <c r="D14" s="23"/>
      <c r="E14" s="23">
        <v>83</v>
      </c>
      <c r="F14" s="23">
        <v>111</v>
      </c>
      <c r="G14" s="23">
        <v>110</v>
      </c>
      <c r="H14" s="23">
        <v>142</v>
      </c>
      <c r="I14" s="23">
        <v>129</v>
      </c>
      <c r="J14" s="23">
        <v>108</v>
      </c>
      <c r="K14" s="23">
        <v>111</v>
      </c>
      <c r="L14" s="23">
        <v>130</v>
      </c>
      <c r="M14" s="23">
        <v>140</v>
      </c>
      <c r="N14" s="60">
        <v>128</v>
      </c>
    </row>
    <row r="15" spans="2:14" ht="16.5" customHeight="1">
      <c r="B15" s="85" t="s">
        <v>11</v>
      </c>
      <c r="C15" s="57">
        <v>1278</v>
      </c>
      <c r="D15" s="23"/>
      <c r="E15" s="23">
        <v>1868</v>
      </c>
      <c r="F15" s="23">
        <v>3053</v>
      </c>
      <c r="G15" s="23">
        <v>4433</v>
      </c>
      <c r="H15" s="23">
        <v>4963</v>
      </c>
      <c r="I15" s="26">
        <v>5936</v>
      </c>
      <c r="J15" s="23">
        <v>5240</v>
      </c>
      <c r="K15" s="23">
        <v>4271</v>
      </c>
      <c r="L15" s="23">
        <v>4409</v>
      </c>
      <c r="M15" s="23">
        <v>3733</v>
      </c>
      <c r="N15" s="60">
        <v>5285</v>
      </c>
    </row>
    <row r="16" spans="2:14" ht="16.5" customHeight="1">
      <c r="B16" s="85" t="s">
        <v>115</v>
      </c>
      <c r="C16" s="57"/>
      <c r="D16" s="23"/>
      <c r="E16" s="23">
        <v>214</v>
      </c>
      <c r="F16" s="23">
        <v>321</v>
      </c>
      <c r="G16" s="23">
        <v>680</v>
      </c>
      <c r="H16" s="26">
        <v>701</v>
      </c>
      <c r="I16" s="26">
        <v>801</v>
      </c>
      <c r="J16" s="23">
        <v>1160</v>
      </c>
      <c r="K16" s="23">
        <v>921</v>
      </c>
      <c r="L16" s="23">
        <v>1023</v>
      </c>
      <c r="M16" s="23">
        <v>1010</v>
      </c>
      <c r="N16" s="60">
        <v>891</v>
      </c>
    </row>
    <row r="17" spans="2:14" ht="16.5" customHeight="1">
      <c r="B17" s="85" t="s">
        <v>116</v>
      </c>
      <c r="C17" s="56">
        <f>SUM(C7:C15)</f>
        <v>4332</v>
      </c>
      <c r="D17" s="22"/>
      <c r="E17" s="22">
        <f>SUM(E7:E16)</f>
        <v>6703</v>
      </c>
      <c r="F17" s="22">
        <f>SUM(F7:F16)</f>
        <v>11072</v>
      </c>
      <c r="G17" s="22">
        <f aca="true" t="shared" si="0" ref="G17:N17">SUM(G7:G16)</f>
        <v>17558</v>
      </c>
      <c r="H17" s="22">
        <f>SUM(H7:H16)</f>
        <v>19286</v>
      </c>
      <c r="I17" s="22">
        <f t="shared" si="0"/>
        <v>20073</v>
      </c>
      <c r="J17" s="22">
        <f>SUM(J7:J16)</f>
        <v>24495</v>
      </c>
      <c r="K17" s="22">
        <f t="shared" si="0"/>
        <v>21431</v>
      </c>
      <c r="L17" s="22">
        <f t="shared" si="0"/>
        <v>24335</v>
      </c>
      <c r="M17" s="22">
        <f t="shared" si="0"/>
        <v>22134</v>
      </c>
      <c r="N17" s="59">
        <f t="shared" si="0"/>
        <v>23682</v>
      </c>
    </row>
    <row r="18" spans="2:14" ht="16.5" customHeight="1">
      <c r="B18" s="85" t="s">
        <v>106</v>
      </c>
      <c r="C18" s="56">
        <v>19169</v>
      </c>
      <c r="D18" s="22"/>
      <c r="E18" s="22">
        <v>37775</v>
      </c>
      <c r="F18" s="25">
        <v>43104</v>
      </c>
      <c r="G18" s="25">
        <v>50766</v>
      </c>
      <c r="H18" s="25">
        <v>55041</v>
      </c>
      <c r="I18" s="25">
        <v>58162</v>
      </c>
      <c r="J18" s="25">
        <v>64180</v>
      </c>
      <c r="K18" s="25">
        <v>59538</v>
      </c>
      <c r="L18" s="25">
        <v>63548</v>
      </c>
      <c r="M18" s="25">
        <v>62533</v>
      </c>
      <c r="N18" s="159">
        <v>67442</v>
      </c>
    </row>
    <row r="19" spans="2:14" ht="16.5" customHeight="1">
      <c r="B19" s="157" t="s">
        <v>107</v>
      </c>
      <c r="C19" s="156">
        <v>293129</v>
      </c>
      <c r="D19" s="25"/>
      <c r="E19" s="22">
        <v>319724</v>
      </c>
      <c r="F19" s="22">
        <v>334811</v>
      </c>
      <c r="G19" s="22">
        <v>352259</v>
      </c>
      <c r="H19" s="22">
        <v>366135</v>
      </c>
      <c r="I19" s="22">
        <v>377342</v>
      </c>
      <c r="J19" s="22">
        <v>382483</v>
      </c>
      <c r="K19" s="22">
        <v>361138</v>
      </c>
      <c r="L19" s="22">
        <v>365483</v>
      </c>
      <c r="M19" s="22">
        <v>367395</v>
      </c>
      <c r="N19" s="59">
        <v>374767</v>
      </c>
    </row>
    <row r="20" spans="2:4" ht="12.75">
      <c r="B20" s="12"/>
      <c r="C20" s="13"/>
      <c r="D20" s="13"/>
    </row>
    <row r="21" spans="2:4" ht="12.75">
      <c r="B21" s="12"/>
      <c r="C21" s="13"/>
      <c r="D21" s="13"/>
    </row>
    <row r="22" spans="2:4" ht="12.75">
      <c r="B22" s="155" t="s">
        <v>117</v>
      </c>
      <c r="C22" s="9"/>
      <c r="D22" s="13"/>
    </row>
    <row r="23" spans="2:3" ht="12.75">
      <c r="B23" s="1"/>
      <c r="C23" s="1"/>
    </row>
    <row r="24" spans="2:14" ht="12.75">
      <c r="B24" s="80" t="s">
        <v>113</v>
      </c>
      <c r="C24" s="1">
        <v>75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2:14" ht="12.75">
      <c r="B25" s="80" t="s">
        <v>114</v>
      </c>
      <c r="C25" s="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ht="12.75">
      <c r="B26" s="80" t="s">
        <v>115</v>
      </c>
      <c r="C26" s="9">
        <v>129</v>
      </c>
      <c r="D26" s="13"/>
      <c r="E26" s="13"/>
      <c r="F26" s="13"/>
      <c r="G26" s="13"/>
      <c r="H26" s="153"/>
      <c r="I26" s="153"/>
      <c r="J26" s="13"/>
      <c r="K26" s="13"/>
      <c r="L26" s="13"/>
      <c r="M26" s="13"/>
      <c r="N26" s="13"/>
    </row>
  </sheetData>
  <printOptions/>
  <pageMargins left="0.75" right="0.75" top="1" bottom="1" header="0.5" footer="0.5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8"/>
  <sheetViews>
    <sheetView workbookViewId="0" topLeftCell="A1">
      <selection activeCell="A2" sqref="A2"/>
    </sheetView>
  </sheetViews>
  <sheetFormatPr defaultColWidth="9.140625" defaultRowHeight="12.75"/>
  <cols>
    <col min="3" max="3" width="16.57421875" style="0" customWidth="1"/>
    <col min="4" max="4" width="10.28125" style="0" bestFit="1" customWidth="1"/>
    <col min="5" max="5" width="13.421875" style="0" customWidth="1"/>
    <col min="6" max="6" width="10.28125" style="0" bestFit="1" customWidth="1"/>
    <col min="7" max="7" width="14.140625" style="0" customWidth="1"/>
    <col min="8" max="8" width="9.28125" style="0" bestFit="1" customWidth="1"/>
    <col min="9" max="9" width="11.421875" style="0" customWidth="1"/>
    <col min="10" max="10" width="9.28125" style="0" bestFit="1" customWidth="1"/>
    <col min="11" max="11" width="11.8515625" style="0" customWidth="1"/>
    <col min="12" max="12" width="9.28125" style="0" bestFit="1" customWidth="1"/>
  </cols>
  <sheetData>
    <row r="2" ht="12.75">
      <c r="B2" s="3" t="s">
        <v>448</v>
      </c>
    </row>
    <row r="4" spans="2:12" ht="12.75">
      <c r="B4" s="5" t="s">
        <v>0</v>
      </c>
      <c r="C4" s="367" t="s">
        <v>1</v>
      </c>
      <c r="D4" s="367"/>
      <c r="E4" s="367" t="s">
        <v>2</v>
      </c>
      <c r="F4" s="367"/>
      <c r="G4" s="367" t="s">
        <v>3</v>
      </c>
      <c r="H4" s="367"/>
      <c r="I4" s="367" t="s">
        <v>4</v>
      </c>
      <c r="J4" s="367"/>
      <c r="K4" s="367" t="s">
        <v>5</v>
      </c>
      <c r="L4" s="367"/>
    </row>
    <row r="5" spans="2:12" ht="12.75">
      <c r="B5" s="5"/>
      <c r="C5" s="5" t="s">
        <v>6</v>
      </c>
      <c r="D5" s="5" t="s">
        <v>353</v>
      </c>
      <c r="E5" s="5" t="s">
        <v>6</v>
      </c>
      <c r="F5" s="5" t="s">
        <v>353</v>
      </c>
      <c r="G5" s="5" t="s">
        <v>6</v>
      </c>
      <c r="H5" s="5" t="s">
        <v>353</v>
      </c>
      <c r="I5" s="5" t="s">
        <v>6</v>
      </c>
      <c r="J5" s="5" t="s">
        <v>353</v>
      </c>
      <c r="K5" s="5" t="s">
        <v>6</v>
      </c>
      <c r="L5" s="5" t="s">
        <v>353</v>
      </c>
    </row>
    <row r="6" spans="2:1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9.5" customHeight="1">
      <c r="B7" s="7">
        <v>1987</v>
      </c>
      <c r="C7" s="2" t="s">
        <v>20</v>
      </c>
      <c r="D7" s="24">
        <v>11648</v>
      </c>
      <c r="E7" s="24" t="s">
        <v>9</v>
      </c>
      <c r="F7" s="24">
        <v>10801</v>
      </c>
      <c r="G7" s="24" t="s">
        <v>27</v>
      </c>
      <c r="H7" s="24">
        <v>6624</v>
      </c>
      <c r="I7" s="24" t="s">
        <v>28</v>
      </c>
      <c r="J7" s="24">
        <v>6605</v>
      </c>
      <c r="K7" s="24" t="s">
        <v>10</v>
      </c>
      <c r="L7" s="24">
        <v>6255</v>
      </c>
    </row>
    <row r="8" spans="2:12" ht="19.5" customHeight="1">
      <c r="B8" s="7"/>
      <c r="C8" s="2"/>
      <c r="D8" s="24"/>
      <c r="E8" s="24"/>
      <c r="F8" s="24"/>
      <c r="G8" s="24"/>
      <c r="H8" s="24"/>
      <c r="I8" s="24"/>
      <c r="J8" s="24"/>
      <c r="K8" s="24"/>
      <c r="L8" s="24"/>
    </row>
    <row r="9" spans="2:12" ht="19.5" customHeight="1">
      <c r="B9" s="7">
        <v>1997</v>
      </c>
      <c r="C9" s="2" t="s">
        <v>20</v>
      </c>
      <c r="D9" s="24">
        <v>14251</v>
      </c>
      <c r="E9" s="24" t="s">
        <v>9</v>
      </c>
      <c r="F9" s="24">
        <v>9456</v>
      </c>
      <c r="G9" s="162" t="s">
        <v>29</v>
      </c>
      <c r="H9" s="162">
        <v>9454</v>
      </c>
      <c r="I9" s="24" t="s">
        <v>27</v>
      </c>
      <c r="J9" s="24">
        <v>6139</v>
      </c>
      <c r="K9" s="24" t="s">
        <v>10</v>
      </c>
      <c r="L9" s="24">
        <v>5975</v>
      </c>
    </row>
    <row r="10" spans="2:12" ht="19.5" customHeight="1">
      <c r="B10" s="7">
        <v>1998</v>
      </c>
      <c r="C10" s="2" t="s">
        <v>20</v>
      </c>
      <c r="D10" s="24">
        <v>14653</v>
      </c>
      <c r="E10" s="24" t="s">
        <v>9</v>
      </c>
      <c r="F10" s="24">
        <v>9624</v>
      </c>
      <c r="G10" s="162" t="s">
        <v>29</v>
      </c>
      <c r="H10" s="162">
        <v>6527</v>
      </c>
      <c r="I10" s="24" t="s">
        <v>27</v>
      </c>
      <c r="J10" s="24">
        <v>6253</v>
      </c>
      <c r="K10" s="24" t="s">
        <v>30</v>
      </c>
      <c r="L10" s="24">
        <v>5967</v>
      </c>
    </row>
    <row r="11" spans="2:12" ht="19.5" customHeight="1">
      <c r="B11" s="7">
        <v>1999</v>
      </c>
      <c r="C11" s="2" t="s">
        <v>20</v>
      </c>
      <c r="D11" s="24">
        <v>15147</v>
      </c>
      <c r="E11" s="24" t="s">
        <v>9</v>
      </c>
      <c r="F11" s="24">
        <v>9697</v>
      </c>
      <c r="G11" s="162" t="s">
        <v>29</v>
      </c>
      <c r="H11" s="162">
        <v>6693</v>
      </c>
      <c r="I11" s="24" t="s">
        <v>27</v>
      </c>
      <c r="J11" s="24">
        <v>6284</v>
      </c>
      <c r="K11" s="24" t="s">
        <v>30</v>
      </c>
      <c r="L11" s="24">
        <v>6249</v>
      </c>
    </row>
    <row r="12" spans="2:12" ht="19.5" customHeight="1">
      <c r="B12" s="7">
        <v>2000</v>
      </c>
      <c r="C12" s="2" t="s">
        <v>20</v>
      </c>
      <c r="D12" s="24">
        <v>16129</v>
      </c>
      <c r="E12" s="24" t="s">
        <v>9</v>
      </c>
      <c r="F12" s="24">
        <v>9975</v>
      </c>
      <c r="G12" s="24" t="s">
        <v>23</v>
      </c>
      <c r="H12" s="24">
        <v>7348</v>
      </c>
      <c r="I12" s="162" t="s">
        <v>29</v>
      </c>
      <c r="J12" s="162">
        <v>6961</v>
      </c>
      <c r="K12" s="24" t="s">
        <v>27</v>
      </c>
      <c r="L12" s="24">
        <v>6367</v>
      </c>
    </row>
    <row r="13" spans="2:12" ht="19.5" customHeight="1">
      <c r="B13" s="7">
        <v>2001</v>
      </c>
      <c r="C13" s="2" t="s">
        <v>20</v>
      </c>
      <c r="D13" s="24">
        <v>15971</v>
      </c>
      <c r="E13" s="24" t="s">
        <v>9</v>
      </c>
      <c r="F13" s="24">
        <v>9960</v>
      </c>
      <c r="G13" s="24" t="s">
        <v>23</v>
      </c>
      <c r="H13" s="24">
        <v>8991</v>
      </c>
      <c r="I13" s="162" t="s">
        <v>29</v>
      </c>
      <c r="J13" s="162">
        <v>7200</v>
      </c>
      <c r="K13" s="24" t="s">
        <v>27</v>
      </c>
      <c r="L13" s="24">
        <v>6352</v>
      </c>
    </row>
    <row r="14" spans="2:12" ht="19.5" customHeight="1">
      <c r="B14" s="7">
        <v>2002</v>
      </c>
      <c r="C14" s="2" t="s">
        <v>20</v>
      </c>
      <c r="D14" s="24">
        <v>15487</v>
      </c>
      <c r="E14" s="24" t="s">
        <v>9</v>
      </c>
      <c r="F14" s="24">
        <v>9917</v>
      </c>
      <c r="G14" s="24" t="s">
        <v>23</v>
      </c>
      <c r="H14" s="24">
        <v>8547</v>
      </c>
      <c r="I14" s="162" t="s">
        <v>17</v>
      </c>
      <c r="J14" s="162">
        <v>7971</v>
      </c>
      <c r="K14" s="162" t="s">
        <v>29</v>
      </c>
      <c r="L14" s="162">
        <v>7299</v>
      </c>
    </row>
    <row r="15" spans="2:12" ht="19.5" customHeight="1">
      <c r="B15" s="7">
        <v>2003</v>
      </c>
      <c r="C15" s="2" t="s">
        <v>20</v>
      </c>
      <c r="D15" s="24">
        <v>14390</v>
      </c>
      <c r="E15" s="24" t="s">
        <v>9</v>
      </c>
      <c r="F15" s="24">
        <v>9283</v>
      </c>
      <c r="G15" s="24" t="s">
        <v>23</v>
      </c>
      <c r="H15" s="24">
        <v>8365</v>
      </c>
      <c r="I15" s="162" t="s">
        <v>29</v>
      </c>
      <c r="J15" s="162">
        <v>7318</v>
      </c>
      <c r="K15" s="162" t="s">
        <v>17</v>
      </c>
      <c r="L15" s="162">
        <v>6751</v>
      </c>
    </row>
    <row r="16" spans="2:12" ht="19.5" customHeight="1">
      <c r="B16" s="7">
        <v>2004</v>
      </c>
      <c r="C16" s="2" t="s">
        <v>20</v>
      </c>
      <c r="D16" s="24">
        <v>14038</v>
      </c>
      <c r="E16" s="24" t="s">
        <v>9</v>
      </c>
      <c r="F16" s="24">
        <v>9082</v>
      </c>
      <c r="G16" s="24" t="s">
        <v>23</v>
      </c>
      <c r="H16" s="24">
        <v>8883</v>
      </c>
      <c r="I16" s="162" t="s">
        <v>17</v>
      </c>
      <c r="J16" s="162">
        <v>7587</v>
      </c>
      <c r="K16" s="162" t="s">
        <v>29</v>
      </c>
      <c r="L16" s="162">
        <v>7471</v>
      </c>
    </row>
    <row r="17" spans="2:12" ht="19.5" customHeight="1">
      <c r="B17" s="7">
        <v>2005</v>
      </c>
      <c r="C17" s="2" t="s">
        <v>20</v>
      </c>
      <c r="D17" s="24">
        <v>13877</v>
      </c>
      <c r="E17" s="24" t="s">
        <v>23</v>
      </c>
      <c r="F17" s="24">
        <v>9524</v>
      </c>
      <c r="G17" s="24" t="s">
        <v>9</v>
      </c>
      <c r="H17" s="24">
        <v>9016</v>
      </c>
      <c r="I17" s="162" t="s">
        <v>29</v>
      </c>
      <c r="J17" s="162">
        <v>7708</v>
      </c>
      <c r="K17" s="24" t="s">
        <v>30</v>
      </c>
      <c r="L17" s="24">
        <v>6197</v>
      </c>
    </row>
    <row r="18" spans="2:12" ht="19.5" customHeight="1">
      <c r="B18" s="7">
        <v>2006</v>
      </c>
      <c r="C18" s="2" t="s">
        <v>20</v>
      </c>
      <c r="D18" s="24">
        <v>13761</v>
      </c>
      <c r="E18" s="24" t="s">
        <v>23</v>
      </c>
      <c r="F18" s="24">
        <v>10411</v>
      </c>
      <c r="G18" s="24" t="s">
        <v>9</v>
      </c>
      <c r="H18" s="24">
        <v>9967</v>
      </c>
      <c r="I18" s="162" t="s">
        <v>29</v>
      </c>
      <c r="J18" s="162">
        <v>7580</v>
      </c>
      <c r="K18" s="24" t="s">
        <v>13</v>
      </c>
      <c r="L18" s="24">
        <v>6226</v>
      </c>
    </row>
  </sheetData>
  <mergeCells count="5">
    <mergeCell ref="K4:L4"/>
    <mergeCell ref="C4:D4"/>
    <mergeCell ref="E4:F4"/>
    <mergeCell ref="G4:H4"/>
    <mergeCell ref="I4:J4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1"/>
  <sheetViews>
    <sheetView workbookViewId="0" topLeftCell="A1">
      <selection activeCell="A2" sqref="A2"/>
    </sheetView>
  </sheetViews>
  <sheetFormatPr defaultColWidth="9.140625" defaultRowHeight="12.75"/>
  <cols>
    <col min="2" max="2" width="13.00390625" style="0" customWidth="1"/>
    <col min="3" max="3" width="10.28125" style="0" bestFit="1" customWidth="1"/>
    <col min="4" max="4" width="5.00390625" style="0" customWidth="1"/>
    <col min="5" max="14" width="10.28125" style="0" bestFit="1" customWidth="1"/>
  </cols>
  <sheetData>
    <row r="2" ht="12.75">
      <c r="B2" s="3" t="s">
        <v>425</v>
      </c>
    </row>
    <row r="3" ht="13.5" thickBot="1"/>
    <row r="4" spans="2:14" ht="12.75">
      <c r="B4" s="170" t="s">
        <v>246</v>
      </c>
      <c r="C4" s="168">
        <v>1987</v>
      </c>
      <c r="D4" s="164"/>
      <c r="E4" s="164">
        <v>1997</v>
      </c>
      <c r="F4" s="164">
        <v>1998</v>
      </c>
      <c r="G4" s="164">
        <v>1999</v>
      </c>
      <c r="H4" s="164">
        <v>2000</v>
      </c>
      <c r="I4" s="164">
        <v>2001</v>
      </c>
      <c r="J4" s="164">
        <v>2002</v>
      </c>
      <c r="K4" s="164">
        <v>2003</v>
      </c>
      <c r="L4" s="164">
        <v>2004</v>
      </c>
      <c r="M4" s="164">
        <v>2005</v>
      </c>
      <c r="N4" s="133">
        <v>2006</v>
      </c>
    </row>
    <row r="5" spans="2:14" ht="12.75">
      <c r="B5" s="107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46"/>
    </row>
    <row r="6" spans="2:14" ht="16.5" customHeight="1">
      <c r="B6" s="107">
        <v>1</v>
      </c>
      <c r="C6" s="57">
        <v>7175</v>
      </c>
      <c r="D6" s="23"/>
      <c r="E6" s="23">
        <v>2940</v>
      </c>
      <c r="F6" s="23">
        <v>3249</v>
      </c>
      <c r="G6" s="23">
        <v>3251</v>
      </c>
      <c r="H6" s="23">
        <v>3563</v>
      </c>
      <c r="I6" s="23">
        <v>3701</v>
      </c>
      <c r="J6" s="23">
        <v>4143</v>
      </c>
      <c r="K6" s="23">
        <v>4039</v>
      </c>
      <c r="L6" s="23">
        <v>4022</v>
      </c>
      <c r="M6" s="23">
        <v>4026</v>
      </c>
      <c r="N6" s="60">
        <v>4187</v>
      </c>
    </row>
    <row r="7" spans="2:14" ht="16.5" customHeight="1">
      <c r="B7" s="107">
        <v>2</v>
      </c>
      <c r="C7" s="57">
        <v>5247</v>
      </c>
      <c r="D7" s="23"/>
      <c r="E7" s="23">
        <v>2786</v>
      </c>
      <c r="F7" s="23">
        <v>3023</v>
      </c>
      <c r="G7" s="23">
        <v>3069</v>
      </c>
      <c r="H7" s="23">
        <v>3445</v>
      </c>
      <c r="I7" s="23">
        <v>3581</v>
      </c>
      <c r="J7" s="23">
        <v>3890</v>
      </c>
      <c r="K7" s="23">
        <v>3798</v>
      </c>
      <c r="L7" s="23">
        <v>3824</v>
      </c>
      <c r="M7" s="23">
        <v>3763</v>
      </c>
      <c r="N7" s="60">
        <v>3761</v>
      </c>
    </row>
    <row r="8" spans="2:14" ht="16.5" customHeight="1">
      <c r="B8" s="107">
        <v>3</v>
      </c>
      <c r="C8" s="57">
        <v>5584</v>
      </c>
      <c r="D8" s="23"/>
      <c r="E8" s="23">
        <v>3467</v>
      </c>
      <c r="F8" s="23">
        <v>4174</v>
      </c>
      <c r="G8" s="23">
        <v>4036</v>
      </c>
      <c r="H8" s="23">
        <v>4286</v>
      </c>
      <c r="I8" s="23">
        <v>4440</v>
      </c>
      <c r="J8" s="23">
        <v>4946</v>
      </c>
      <c r="K8" s="23">
        <v>4699</v>
      </c>
      <c r="L8" s="23">
        <v>4642</v>
      </c>
      <c r="M8" s="23">
        <v>4563</v>
      </c>
      <c r="N8" s="60">
        <v>4767</v>
      </c>
    </row>
    <row r="9" spans="2:14" ht="16.5" customHeight="1">
      <c r="B9" s="107">
        <v>4</v>
      </c>
      <c r="C9" s="57">
        <v>6102</v>
      </c>
      <c r="D9" s="23"/>
      <c r="E9" s="23">
        <v>3865</v>
      </c>
      <c r="F9" s="23">
        <v>3811</v>
      </c>
      <c r="G9" s="23">
        <v>3759</v>
      </c>
      <c r="H9" s="23">
        <v>3792</v>
      </c>
      <c r="I9" s="23">
        <v>3881</v>
      </c>
      <c r="J9" s="23">
        <v>4139</v>
      </c>
      <c r="K9" s="23">
        <v>4050</v>
      </c>
      <c r="L9" s="23">
        <v>4134</v>
      </c>
      <c r="M9" s="23">
        <v>4070</v>
      </c>
      <c r="N9" s="60">
        <v>3886</v>
      </c>
    </row>
    <row r="10" spans="2:14" ht="16.5" customHeight="1">
      <c r="B10" s="107">
        <v>5</v>
      </c>
      <c r="C10" s="57">
        <v>4906</v>
      </c>
      <c r="D10" s="23"/>
      <c r="E10" s="23">
        <v>4384</v>
      </c>
      <c r="F10" s="23">
        <v>4534</v>
      </c>
      <c r="G10" s="23">
        <v>4153</v>
      </c>
      <c r="H10" s="23">
        <v>4071</v>
      </c>
      <c r="I10" s="23">
        <v>4161</v>
      </c>
      <c r="J10" s="23">
        <v>4667</v>
      </c>
      <c r="K10" s="23">
        <v>4456</v>
      </c>
      <c r="L10" s="23">
        <v>4516</v>
      </c>
      <c r="M10" s="23">
        <v>4292</v>
      </c>
      <c r="N10" s="60">
        <v>4036</v>
      </c>
    </row>
    <row r="11" spans="2:14" ht="16.5" customHeight="1">
      <c r="B11" s="107">
        <v>6</v>
      </c>
      <c r="C11" s="57">
        <v>6568</v>
      </c>
      <c r="D11" s="23"/>
      <c r="E11" s="23">
        <v>4425</v>
      </c>
      <c r="F11" s="23">
        <v>5073</v>
      </c>
      <c r="G11" s="23">
        <v>5316</v>
      </c>
      <c r="H11" s="23">
        <v>5766</v>
      </c>
      <c r="I11" s="23">
        <v>6328</v>
      </c>
      <c r="J11" s="23">
        <v>6874</v>
      </c>
      <c r="K11" s="23">
        <v>6802</v>
      </c>
      <c r="L11" s="23">
        <v>7074</v>
      </c>
      <c r="M11" s="23">
        <v>6668</v>
      </c>
      <c r="N11" s="60">
        <v>6469</v>
      </c>
    </row>
    <row r="12" spans="2:14" ht="16.5" customHeight="1">
      <c r="B12" s="107">
        <v>7</v>
      </c>
      <c r="C12" s="57">
        <v>3660</v>
      </c>
      <c r="D12" s="23"/>
      <c r="E12" s="23">
        <v>3455</v>
      </c>
      <c r="F12" s="23">
        <v>3169</v>
      </c>
      <c r="G12" s="23">
        <v>3416</v>
      </c>
      <c r="H12" s="23">
        <v>3404</v>
      </c>
      <c r="I12" s="23">
        <v>3504</v>
      </c>
      <c r="J12" s="23">
        <v>3440</v>
      </c>
      <c r="K12" s="23">
        <v>3184</v>
      </c>
      <c r="L12" s="23">
        <v>3206</v>
      </c>
      <c r="M12" s="23">
        <v>3354</v>
      </c>
      <c r="N12" s="60">
        <v>3587</v>
      </c>
    </row>
    <row r="13" spans="2:14" ht="16.5" customHeight="1">
      <c r="B13" s="107">
        <v>8</v>
      </c>
      <c r="C13" s="57">
        <v>3112</v>
      </c>
      <c r="D13" s="23"/>
      <c r="E13" s="23">
        <v>7304</v>
      </c>
      <c r="F13" s="23">
        <v>8068</v>
      </c>
      <c r="G13" s="23">
        <v>9293</v>
      </c>
      <c r="H13" s="23">
        <v>10059</v>
      </c>
      <c r="I13" s="23">
        <v>12152</v>
      </c>
      <c r="J13" s="23">
        <v>11655</v>
      </c>
      <c r="K13" s="23">
        <v>11069</v>
      </c>
      <c r="L13" s="23">
        <v>12967</v>
      </c>
      <c r="M13" s="23">
        <v>14895</v>
      </c>
      <c r="N13" s="60">
        <v>16439</v>
      </c>
    </row>
    <row r="14" spans="2:14" ht="16.5" customHeight="1">
      <c r="B14" s="107">
        <v>9</v>
      </c>
      <c r="C14" s="57">
        <v>2408</v>
      </c>
      <c r="D14" s="23"/>
      <c r="E14" s="23">
        <v>4690</v>
      </c>
      <c r="F14" s="23">
        <v>5369</v>
      </c>
      <c r="G14" s="23">
        <v>6194</v>
      </c>
      <c r="H14" s="23">
        <v>5847</v>
      </c>
      <c r="I14" s="23">
        <v>7150</v>
      </c>
      <c r="J14" s="23">
        <v>6181</v>
      </c>
      <c r="K14" s="23">
        <v>5032</v>
      </c>
      <c r="L14" s="23">
        <v>5719</v>
      </c>
      <c r="M14" s="23">
        <v>7396</v>
      </c>
      <c r="N14" s="60">
        <v>7253</v>
      </c>
    </row>
    <row r="15" spans="2:14" ht="16.5" customHeight="1">
      <c r="B15" s="107">
        <v>10</v>
      </c>
      <c r="C15" s="57">
        <v>4448</v>
      </c>
      <c r="D15" s="23"/>
      <c r="E15" s="23">
        <v>7965</v>
      </c>
      <c r="F15" s="23">
        <v>8925</v>
      </c>
      <c r="G15" s="23">
        <v>10783</v>
      </c>
      <c r="H15" s="23">
        <v>14087</v>
      </c>
      <c r="I15" s="23">
        <v>16771</v>
      </c>
      <c r="J15" s="23">
        <v>22393</v>
      </c>
      <c r="K15" s="23">
        <v>16731</v>
      </c>
      <c r="L15" s="23">
        <v>18254</v>
      </c>
      <c r="M15" s="23">
        <v>20843</v>
      </c>
      <c r="N15" s="60">
        <v>26106</v>
      </c>
    </row>
    <row r="16" spans="2:14" ht="16.5" customHeight="1">
      <c r="B16" s="107"/>
      <c r="C16" s="5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60"/>
    </row>
    <row r="17" spans="2:14" ht="16.5" customHeight="1">
      <c r="B17" s="107" t="s">
        <v>423</v>
      </c>
      <c r="C17" s="57">
        <f>SUM(C6:C15)</f>
        <v>49210</v>
      </c>
      <c r="D17" s="23"/>
      <c r="E17" s="23">
        <f aca="true" t="shared" si="0" ref="E17:N17">SUM(E6:E15)</f>
        <v>45281</v>
      </c>
      <c r="F17" s="23">
        <f t="shared" si="0"/>
        <v>49395</v>
      </c>
      <c r="G17" s="23">
        <f t="shared" si="0"/>
        <v>53270</v>
      </c>
      <c r="H17" s="23">
        <f t="shared" si="0"/>
        <v>58320</v>
      </c>
      <c r="I17" s="23">
        <f t="shared" si="0"/>
        <v>65669</v>
      </c>
      <c r="J17" s="23">
        <f t="shared" si="0"/>
        <v>72328</v>
      </c>
      <c r="K17" s="23">
        <f t="shared" si="0"/>
        <v>63860</v>
      </c>
      <c r="L17" s="23">
        <f t="shared" si="0"/>
        <v>68358</v>
      </c>
      <c r="M17" s="23">
        <f t="shared" si="0"/>
        <v>73870</v>
      </c>
      <c r="N17" s="60">
        <f t="shared" si="0"/>
        <v>80491</v>
      </c>
    </row>
    <row r="18" spans="2:14" ht="16.5" customHeight="1">
      <c r="B18" s="107"/>
      <c r="C18" s="5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60"/>
    </row>
    <row r="19" spans="2:14" ht="16.5" customHeight="1">
      <c r="B19" s="107" t="s">
        <v>108</v>
      </c>
      <c r="C19" s="57">
        <v>2097</v>
      </c>
      <c r="D19" s="23"/>
      <c r="E19" s="23">
        <v>3493</v>
      </c>
      <c r="F19" s="23">
        <v>4436</v>
      </c>
      <c r="G19" s="23">
        <v>6058</v>
      </c>
      <c r="H19" s="23">
        <v>8546</v>
      </c>
      <c r="I19" s="23">
        <v>10007</v>
      </c>
      <c r="J19" s="23">
        <v>14738</v>
      </c>
      <c r="K19" s="23">
        <v>10340</v>
      </c>
      <c r="L19" s="23">
        <v>11572</v>
      </c>
      <c r="M19" s="23">
        <v>13101</v>
      </c>
      <c r="N19" s="60">
        <v>16582</v>
      </c>
    </row>
    <row r="20" spans="2:14" ht="16.5" customHeight="1">
      <c r="B20" s="107"/>
      <c r="C20" s="45"/>
      <c r="D20" s="1"/>
      <c r="E20" s="1"/>
      <c r="F20" s="1"/>
      <c r="G20" s="1"/>
      <c r="H20" s="1"/>
      <c r="I20" s="1"/>
      <c r="J20" s="1"/>
      <c r="K20" s="1"/>
      <c r="L20" s="1"/>
      <c r="M20" s="1"/>
      <c r="N20" s="46"/>
    </row>
    <row r="21" spans="2:14" ht="16.5" customHeight="1" thickBot="1">
      <c r="B21" s="171" t="s">
        <v>424</v>
      </c>
      <c r="C21" s="169">
        <f>+C19/C17</f>
        <v>0.04261328998171104</v>
      </c>
      <c r="D21" s="166"/>
      <c r="E21" s="166">
        <f aca="true" t="shared" si="1" ref="E21:N21">+E19/E17</f>
        <v>0.07714052251496213</v>
      </c>
      <c r="F21" s="166">
        <f t="shared" si="1"/>
        <v>0.08980666059317745</v>
      </c>
      <c r="G21" s="166">
        <f t="shared" si="1"/>
        <v>0.11372254552280833</v>
      </c>
      <c r="H21" s="166">
        <f t="shared" si="1"/>
        <v>0.1465363511659808</v>
      </c>
      <c r="I21" s="166">
        <f t="shared" si="1"/>
        <v>0.15238544823280392</v>
      </c>
      <c r="J21" s="166">
        <f t="shared" si="1"/>
        <v>0.20376617630793054</v>
      </c>
      <c r="K21" s="166">
        <f t="shared" si="1"/>
        <v>0.16191669276542436</v>
      </c>
      <c r="L21" s="166">
        <f t="shared" si="1"/>
        <v>0.16928523362298487</v>
      </c>
      <c r="M21" s="166">
        <f t="shared" si="1"/>
        <v>0.17735210504941112</v>
      </c>
      <c r="N21" s="167">
        <f t="shared" si="1"/>
        <v>0.20601060988185013</v>
      </c>
    </row>
  </sheetData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7"/>
  <sheetViews>
    <sheetView workbookViewId="0" topLeftCell="A1">
      <selection activeCell="A3" sqref="A3"/>
    </sheetView>
  </sheetViews>
  <sheetFormatPr defaultColWidth="9.140625" defaultRowHeight="12.75"/>
  <cols>
    <col min="2" max="2" width="13.421875" style="0" customWidth="1"/>
    <col min="3" max="3" width="7.7109375" style="0" bestFit="1" customWidth="1"/>
    <col min="4" max="4" width="4.28125" style="0" customWidth="1"/>
    <col min="5" max="6" width="7.7109375" style="0" bestFit="1" customWidth="1"/>
    <col min="7" max="7" width="7.7109375" style="0" customWidth="1"/>
    <col min="8" max="8" width="7.7109375" style="0" bestFit="1" customWidth="1"/>
    <col min="9" max="14" width="7.7109375" style="0" customWidth="1"/>
  </cols>
  <sheetData>
    <row r="2" spans="2:7" ht="12.75">
      <c r="B2" s="3" t="s">
        <v>452</v>
      </c>
      <c r="C2" s="32"/>
      <c r="D2" s="32"/>
      <c r="E2" s="32"/>
      <c r="F2" s="32"/>
      <c r="G2" s="32"/>
    </row>
    <row r="3" spans="2:7" ht="12.75">
      <c r="B3" s="3" t="s">
        <v>453</v>
      </c>
      <c r="C3" s="32"/>
      <c r="D3" s="32"/>
      <c r="E3" s="32"/>
      <c r="F3" s="32"/>
      <c r="G3" s="32"/>
    </row>
    <row r="4" spans="2:15" ht="13.5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2.75">
      <c r="B5" s="174" t="s">
        <v>6</v>
      </c>
      <c r="C5" s="175">
        <v>1987</v>
      </c>
      <c r="D5" s="175"/>
      <c r="E5" s="175">
        <v>1997</v>
      </c>
      <c r="F5" s="175">
        <v>1998</v>
      </c>
      <c r="G5" s="175">
        <v>1999</v>
      </c>
      <c r="H5" s="175">
        <v>2000</v>
      </c>
      <c r="I5" s="175">
        <v>2001</v>
      </c>
      <c r="J5" s="175">
        <v>2002</v>
      </c>
      <c r="K5" s="175">
        <v>2003</v>
      </c>
      <c r="L5" s="175">
        <v>2004</v>
      </c>
      <c r="M5" s="175">
        <v>2005</v>
      </c>
      <c r="N5" s="93">
        <v>2006</v>
      </c>
      <c r="O5" s="33"/>
    </row>
    <row r="6" spans="2:15" ht="12.75">
      <c r="B6" s="17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2"/>
      <c r="O6" s="33"/>
    </row>
    <row r="7" spans="2:15" ht="16.5" customHeight="1">
      <c r="B7" s="176" t="s">
        <v>22</v>
      </c>
      <c r="C7" s="23">
        <v>206</v>
      </c>
      <c r="D7" s="23"/>
      <c r="E7" s="23">
        <v>598</v>
      </c>
      <c r="F7" s="23">
        <v>228</v>
      </c>
      <c r="G7" s="23">
        <v>393</v>
      </c>
      <c r="H7" s="23">
        <v>469</v>
      </c>
      <c r="I7" s="23">
        <v>911</v>
      </c>
      <c r="J7" s="23">
        <v>1445</v>
      </c>
      <c r="K7" s="23">
        <v>861</v>
      </c>
      <c r="L7" s="23">
        <v>1160</v>
      </c>
      <c r="M7" s="23">
        <v>1175</v>
      </c>
      <c r="N7" s="60">
        <v>1698</v>
      </c>
      <c r="O7" s="33"/>
    </row>
    <row r="8" spans="2:15" ht="16.5" customHeight="1">
      <c r="B8" s="176" t="s">
        <v>17</v>
      </c>
      <c r="C8" s="23">
        <v>292</v>
      </c>
      <c r="D8" s="23"/>
      <c r="E8" s="23">
        <v>455</v>
      </c>
      <c r="F8" s="23">
        <v>811</v>
      </c>
      <c r="G8" s="23">
        <v>1747</v>
      </c>
      <c r="H8" s="23">
        <v>2737</v>
      </c>
      <c r="I8" s="23">
        <v>2339</v>
      </c>
      <c r="J8" s="23">
        <v>5854</v>
      </c>
      <c r="K8" s="23">
        <v>3787</v>
      </c>
      <c r="L8" s="23">
        <v>3997</v>
      </c>
      <c r="M8" s="23">
        <v>4031</v>
      </c>
      <c r="N8" s="60">
        <v>4611</v>
      </c>
      <c r="O8" s="33"/>
    </row>
    <row r="9" spans="2:15" ht="16.5" customHeight="1">
      <c r="B9" s="176" t="s">
        <v>111</v>
      </c>
      <c r="C9" s="23">
        <v>65</v>
      </c>
      <c r="D9" s="23"/>
      <c r="E9" s="23">
        <v>244</v>
      </c>
      <c r="F9" s="23">
        <v>173</v>
      </c>
      <c r="G9" s="23">
        <v>142</v>
      </c>
      <c r="H9" s="23">
        <v>353</v>
      </c>
      <c r="I9" s="23">
        <v>278</v>
      </c>
      <c r="J9" s="26">
        <v>258</v>
      </c>
      <c r="K9" s="23">
        <v>149</v>
      </c>
      <c r="L9" s="23">
        <v>218</v>
      </c>
      <c r="M9" s="23">
        <v>364</v>
      </c>
      <c r="N9" s="60">
        <v>576</v>
      </c>
      <c r="O9" s="33"/>
    </row>
    <row r="10" spans="2:15" ht="16.5" customHeight="1">
      <c r="B10" s="176" t="s">
        <v>112</v>
      </c>
      <c r="C10" s="23">
        <v>236</v>
      </c>
      <c r="D10" s="23"/>
      <c r="E10" s="23">
        <v>190</v>
      </c>
      <c r="F10" s="23">
        <v>193</v>
      </c>
      <c r="G10" s="23">
        <v>330</v>
      </c>
      <c r="H10" s="23">
        <v>385</v>
      </c>
      <c r="I10" s="23">
        <v>570</v>
      </c>
      <c r="J10" s="23">
        <v>802</v>
      </c>
      <c r="K10" s="23">
        <v>699</v>
      </c>
      <c r="L10" s="23">
        <v>707</v>
      </c>
      <c r="M10" s="23">
        <v>916</v>
      </c>
      <c r="N10" s="60">
        <v>988</v>
      </c>
      <c r="O10" s="33"/>
    </row>
    <row r="11" spans="2:15" ht="16.5" customHeight="1">
      <c r="B11" s="176" t="s">
        <v>113</v>
      </c>
      <c r="C11" s="23"/>
      <c r="D11" s="23"/>
      <c r="E11" s="23">
        <v>175</v>
      </c>
      <c r="F11" s="23">
        <v>219</v>
      </c>
      <c r="G11" s="23">
        <v>225</v>
      </c>
      <c r="H11" s="23">
        <v>318</v>
      </c>
      <c r="I11" s="23">
        <v>185</v>
      </c>
      <c r="J11" s="26">
        <v>161</v>
      </c>
      <c r="K11" s="23">
        <v>132</v>
      </c>
      <c r="L11" s="23">
        <v>190</v>
      </c>
      <c r="M11" s="23">
        <v>292</v>
      </c>
      <c r="N11" s="60">
        <v>317</v>
      </c>
      <c r="O11" s="33"/>
    </row>
    <row r="12" spans="2:15" ht="16.5" customHeight="1">
      <c r="B12" s="176" t="s">
        <v>24</v>
      </c>
      <c r="C12" s="23">
        <v>177</v>
      </c>
      <c r="D12" s="23"/>
      <c r="E12" s="23">
        <v>312</v>
      </c>
      <c r="F12" s="23">
        <v>514</v>
      </c>
      <c r="G12" s="23">
        <v>555</v>
      </c>
      <c r="H12" s="23">
        <v>758</v>
      </c>
      <c r="I12" s="23">
        <v>1048</v>
      </c>
      <c r="J12" s="23">
        <v>990</v>
      </c>
      <c r="K12" s="23">
        <v>950</v>
      </c>
      <c r="L12" s="23">
        <v>1492</v>
      </c>
      <c r="M12" s="23">
        <v>1978</v>
      </c>
      <c r="N12" s="60">
        <v>2195</v>
      </c>
      <c r="O12" s="33"/>
    </row>
    <row r="13" spans="2:15" ht="16.5" customHeight="1">
      <c r="B13" s="176" t="s">
        <v>25</v>
      </c>
      <c r="C13" s="23">
        <v>246</v>
      </c>
      <c r="D13" s="23"/>
      <c r="E13" s="23">
        <v>240</v>
      </c>
      <c r="F13" s="23">
        <v>448</v>
      </c>
      <c r="G13" s="26">
        <v>427</v>
      </c>
      <c r="H13" s="26">
        <v>392</v>
      </c>
      <c r="I13" s="23">
        <v>593</v>
      </c>
      <c r="J13" s="23">
        <v>851</v>
      </c>
      <c r="K13" s="23">
        <v>706</v>
      </c>
      <c r="L13" s="23">
        <v>1037</v>
      </c>
      <c r="M13" s="23">
        <v>1306</v>
      </c>
      <c r="N13" s="60">
        <v>1390</v>
      </c>
      <c r="O13" s="33"/>
    </row>
    <row r="14" spans="2:15" ht="16.5" customHeight="1">
      <c r="B14" s="176" t="s">
        <v>114</v>
      </c>
      <c r="C14" s="23">
        <v>7</v>
      </c>
      <c r="D14" s="23"/>
      <c r="E14" s="23">
        <v>20</v>
      </c>
      <c r="F14" s="23">
        <v>29</v>
      </c>
      <c r="G14" s="23">
        <v>16</v>
      </c>
      <c r="H14" s="23">
        <v>50</v>
      </c>
      <c r="I14" s="26">
        <v>45</v>
      </c>
      <c r="J14" s="23">
        <v>25</v>
      </c>
      <c r="K14" s="23">
        <v>21</v>
      </c>
      <c r="L14" s="23">
        <v>35</v>
      </c>
      <c r="M14" s="23">
        <v>42</v>
      </c>
      <c r="N14" s="60">
        <v>35</v>
      </c>
      <c r="O14" s="33"/>
    </row>
    <row r="15" spans="2:15" ht="16.5" customHeight="1">
      <c r="B15" s="176" t="s">
        <v>11</v>
      </c>
      <c r="C15" s="23">
        <v>868</v>
      </c>
      <c r="D15" s="23"/>
      <c r="E15" s="23">
        <v>1181</v>
      </c>
      <c r="F15" s="23">
        <v>1733</v>
      </c>
      <c r="G15" s="23">
        <v>2113</v>
      </c>
      <c r="H15" s="23">
        <v>2929</v>
      </c>
      <c r="I15" s="23">
        <v>3717</v>
      </c>
      <c r="J15" s="23">
        <v>3756</v>
      </c>
      <c r="K15" s="23">
        <v>2732</v>
      </c>
      <c r="L15" s="23">
        <v>2344</v>
      </c>
      <c r="M15" s="23">
        <v>2469</v>
      </c>
      <c r="N15" s="60">
        <v>4203</v>
      </c>
      <c r="O15" s="33"/>
    </row>
    <row r="16" spans="2:15" ht="16.5" customHeight="1">
      <c r="B16" s="176" t="s">
        <v>115</v>
      </c>
      <c r="C16" s="23"/>
      <c r="D16" s="23"/>
      <c r="E16" s="23">
        <v>78</v>
      </c>
      <c r="F16" s="23">
        <v>88</v>
      </c>
      <c r="G16" s="23">
        <v>110</v>
      </c>
      <c r="H16" s="26">
        <v>155</v>
      </c>
      <c r="I16" s="26">
        <v>321</v>
      </c>
      <c r="J16" s="23">
        <v>596</v>
      </c>
      <c r="K16" s="23">
        <v>303</v>
      </c>
      <c r="L16" s="23">
        <v>392</v>
      </c>
      <c r="M16" s="23">
        <v>528</v>
      </c>
      <c r="N16" s="60">
        <v>569</v>
      </c>
      <c r="O16" s="33"/>
    </row>
    <row r="17" spans="2:15" ht="16.5" customHeight="1" thickBot="1">
      <c r="B17" s="185" t="s">
        <v>116</v>
      </c>
      <c r="C17" s="179">
        <f>SUM(C7:C15)</f>
        <v>2097</v>
      </c>
      <c r="D17" s="179"/>
      <c r="E17" s="179">
        <f aca="true" t="shared" si="0" ref="E17:J17">SUM(E7:E16)</f>
        <v>3493</v>
      </c>
      <c r="F17" s="179">
        <f t="shared" si="0"/>
        <v>4436</v>
      </c>
      <c r="G17" s="179">
        <f t="shared" si="0"/>
        <v>6058</v>
      </c>
      <c r="H17" s="179">
        <f t="shared" si="0"/>
        <v>8546</v>
      </c>
      <c r="I17" s="179">
        <f t="shared" si="0"/>
        <v>10007</v>
      </c>
      <c r="J17" s="179">
        <f t="shared" si="0"/>
        <v>14738</v>
      </c>
      <c r="K17" s="179">
        <f>SUM(K7:K16)</f>
        <v>10340</v>
      </c>
      <c r="L17" s="179">
        <f>SUM(L7:L16)</f>
        <v>11572</v>
      </c>
      <c r="M17" s="179">
        <f>SUM(M7:M16)</f>
        <v>13101</v>
      </c>
      <c r="N17" s="180">
        <f>SUM(N7:N16)</f>
        <v>16582</v>
      </c>
      <c r="O17" s="33"/>
    </row>
    <row r="18" spans="2:15" ht="16.5" customHeight="1">
      <c r="B18" s="181" t="s">
        <v>106</v>
      </c>
      <c r="C18" s="182">
        <v>4448</v>
      </c>
      <c r="D18" s="182"/>
      <c r="E18" s="182">
        <v>7965</v>
      </c>
      <c r="F18" s="183">
        <v>8925</v>
      </c>
      <c r="G18" s="183">
        <v>10783</v>
      </c>
      <c r="H18" s="183">
        <v>14087</v>
      </c>
      <c r="I18" s="183">
        <v>16771</v>
      </c>
      <c r="J18" s="183">
        <v>22393</v>
      </c>
      <c r="K18" s="183">
        <v>16731</v>
      </c>
      <c r="L18" s="183">
        <v>18254</v>
      </c>
      <c r="M18" s="183">
        <v>20843</v>
      </c>
      <c r="N18" s="184">
        <v>26106</v>
      </c>
      <c r="O18" s="33"/>
    </row>
    <row r="19" spans="2:15" ht="16.5" customHeight="1" thickBot="1">
      <c r="B19" s="177" t="s">
        <v>107</v>
      </c>
      <c r="C19" s="178">
        <v>49210</v>
      </c>
      <c r="D19" s="178"/>
      <c r="E19" s="179">
        <v>45281</v>
      </c>
      <c r="F19" s="179">
        <v>49395</v>
      </c>
      <c r="G19" s="179">
        <v>53270</v>
      </c>
      <c r="H19" s="179">
        <v>58320</v>
      </c>
      <c r="I19" s="179">
        <v>65669</v>
      </c>
      <c r="J19" s="179">
        <v>72328</v>
      </c>
      <c r="K19" s="179">
        <v>63860</v>
      </c>
      <c r="L19" s="179">
        <v>68358</v>
      </c>
      <c r="M19" s="179">
        <v>73870</v>
      </c>
      <c r="N19" s="180">
        <v>80491</v>
      </c>
      <c r="O19" s="33"/>
    </row>
    <row r="20" spans="2:15" ht="12.75">
      <c r="B20" s="28"/>
      <c r="C20" s="13"/>
      <c r="D20" s="1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>
      <c r="B21" s="28"/>
      <c r="C21" s="13"/>
      <c r="D21" s="1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2.75">
      <c r="B22" s="154" t="s">
        <v>117</v>
      </c>
      <c r="C22" s="9"/>
      <c r="D22" s="1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2.75">
      <c r="B23" s="173"/>
      <c r="C23" s="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2.75">
      <c r="B24" s="80" t="s">
        <v>113</v>
      </c>
      <c r="C24" s="1">
        <v>23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2.75">
      <c r="B25" s="80" t="s">
        <v>114</v>
      </c>
      <c r="C25" s="1">
        <v>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2.75">
      <c r="B26" s="80" t="s">
        <v>115</v>
      </c>
      <c r="C26" s="9">
        <v>79</v>
      </c>
      <c r="D26" s="13"/>
      <c r="E26" s="13"/>
      <c r="F26" s="13"/>
      <c r="G26" s="13"/>
      <c r="H26" s="153"/>
      <c r="I26" s="153"/>
      <c r="J26" s="13"/>
      <c r="K26" s="13"/>
      <c r="L26" s="13"/>
      <c r="M26" s="13"/>
      <c r="N26" s="13"/>
      <c r="O26" s="33"/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9"/>
  <sheetViews>
    <sheetView workbookViewId="0" topLeftCell="A1">
      <selection activeCell="J4" sqref="J4"/>
    </sheetView>
  </sheetViews>
  <sheetFormatPr defaultColWidth="9.140625" defaultRowHeight="12.75"/>
  <cols>
    <col min="4" max="4" width="9.28125" style="0" bestFit="1" customWidth="1"/>
    <col min="6" max="6" width="9.28125" style="0" bestFit="1" customWidth="1"/>
    <col min="7" max="7" width="19.421875" style="0" customWidth="1"/>
    <col min="8" max="8" width="9.28125" style="0" bestFit="1" customWidth="1"/>
    <col min="9" max="9" width="15.28125" style="0" customWidth="1"/>
    <col min="10" max="10" width="9.28125" style="0" bestFit="1" customWidth="1"/>
    <col min="11" max="11" width="18.28125" style="0" customWidth="1"/>
    <col min="12" max="12" width="9.28125" style="0" bestFit="1" customWidth="1"/>
  </cols>
  <sheetData>
    <row r="3" ht="12.75">
      <c r="B3" s="4" t="s">
        <v>456</v>
      </c>
    </row>
    <row r="4" ht="13.5" thickBot="1"/>
    <row r="5" spans="2:12" ht="12.75">
      <c r="B5" s="188" t="s">
        <v>0</v>
      </c>
      <c r="C5" s="368" t="s">
        <v>1</v>
      </c>
      <c r="D5" s="369"/>
      <c r="E5" s="368" t="s">
        <v>2</v>
      </c>
      <c r="F5" s="369"/>
      <c r="G5" s="368" t="s">
        <v>3</v>
      </c>
      <c r="H5" s="369"/>
      <c r="I5" s="368" t="s">
        <v>4</v>
      </c>
      <c r="J5" s="369"/>
      <c r="K5" s="368" t="s">
        <v>5</v>
      </c>
      <c r="L5" s="369"/>
    </row>
    <row r="6" spans="2:12" ht="12.75">
      <c r="B6" s="108"/>
      <c r="C6" s="52" t="s">
        <v>6</v>
      </c>
      <c r="D6" s="54" t="s">
        <v>7</v>
      </c>
      <c r="E6" s="52" t="s">
        <v>6</v>
      </c>
      <c r="F6" s="54" t="s">
        <v>7</v>
      </c>
      <c r="G6" s="189" t="s">
        <v>6</v>
      </c>
      <c r="H6" s="54" t="s">
        <v>7</v>
      </c>
      <c r="I6" s="52" t="s">
        <v>6</v>
      </c>
      <c r="J6" s="54" t="s">
        <v>7</v>
      </c>
      <c r="K6" s="52" t="s">
        <v>6</v>
      </c>
      <c r="L6" s="54" t="s">
        <v>7</v>
      </c>
    </row>
    <row r="7" spans="2:12" ht="16.5" customHeight="1">
      <c r="B7" s="107"/>
      <c r="C7" s="45"/>
      <c r="D7" s="46"/>
      <c r="E7" s="45"/>
      <c r="F7" s="46"/>
      <c r="G7" s="190"/>
      <c r="H7" s="46"/>
      <c r="I7" s="45"/>
      <c r="J7" s="46"/>
      <c r="K7" s="45"/>
      <c r="L7" s="46"/>
    </row>
    <row r="8" spans="2:12" ht="19.5" customHeight="1">
      <c r="B8" s="151">
        <v>1987</v>
      </c>
      <c r="C8" s="53" t="s">
        <v>8</v>
      </c>
      <c r="D8" s="61">
        <v>1340</v>
      </c>
      <c r="E8" s="58" t="s">
        <v>9</v>
      </c>
      <c r="F8" s="61">
        <v>1228</v>
      </c>
      <c r="G8" s="191" t="s">
        <v>26</v>
      </c>
      <c r="H8" s="61">
        <v>963</v>
      </c>
      <c r="I8" s="58" t="s">
        <v>10</v>
      </c>
      <c r="J8" s="61">
        <v>874</v>
      </c>
      <c r="K8" s="68" t="s">
        <v>11</v>
      </c>
      <c r="L8" s="70">
        <v>868</v>
      </c>
    </row>
    <row r="9" spans="2:12" ht="19.5" customHeight="1">
      <c r="B9" s="151"/>
      <c r="C9" s="53"/>
      <c r="D9" s="61"/>
      <c r="E9" s="58"/>
      <c r="F9" s="61"/>
      <c r="G9" s="191"/>
      <c r="H9" s="61"/>
      <c r="I9" s="58"/>
      <c r="J9" s="61"/>
      <c r="K9" s="58"/>
      <c r="L9" s="61"/>
    </row>
    <row r="10" spans="2:12" ht="19.5" customHeight="1">
      <c r="B10" s="151">
        <v>1997</v>
      </c>
      <c r="C10" s="64" t="s">
        <v>11</v>
      </c>
      <c r="D10" s="70">
        <v>1181</v>
      </c>
      <c r="E10" s="58" t="s">
        <v>12</v>
      </c>
      <c r="F10" s="61">
        <v>844</v>
      </c>
      <c r="G10" s="191" t="s">
        <v>13</v>
      </c>
      <c r="H10" s="61">
        <v>836</v>
      </c>
      <c r="I10" s="58" t="s">
        <v>14</v>
      </c>
      <c r="J10" s="61">
        <v>801</v>
      </c>
      <c r="K10" s="58" t="s">
        <v>15</v>
      </c>
      <c r="L10" s="61">
        <v>785</v>
      </c>
    </row>
    <row r="11" spans="2:12" ht="19.5" customHeight="1">
      <c r="B11" s="151">
        <v>1998</v>
      </c>
      <c r="C11" s="64" t="s">
        <v>11</v>
      </c>
      <c r="D11" s="70">
        <v>1733</v>
      </c>
      <c r="E11" s="58" t="s">
        <v>13</v>
      </c>
      <c r="F11" s="61">
        <v>906</v>
      </c>
      <c r="G11" s="191" t="s">
        <v>16</v>
      </c>
      <c r="H11" s="61">
        <v>857</v>
      </c>
      <c r="I11" s="58" t="s">
        <v>14</v>
      </c>
      <c r="J11" s="61">
        <v>830</v>
      </c>
      <c r="K11" s="68" t="s">
        <v>17</v>
      </c>
      <c r="L11" s="70">
        <v>811</v>
      </c>
    </row>
    <row r="12" spans="2:12" ht="19.5" customHeight="1">
      <c r="B12" s="151">
        <v>1999</v>
      </c>
      <c r="C12" s="64" t="s">
        <v>11</v>
      </c>
      <c r="D12" s="70">
        <v>2113</v>
      </c>
      <c r="E12" s="68" t="s">
        <v>17</v>
      </c>
      <c r="F12" s="70">
        <v>1747</v>
      </c>
      <c r="G12" s="191" t="s">
        <v>18</v>
      </c>
      <c r="H12" s="61">
        <v>1052</v>
      </c>
      <c r="I12" s="58" t="s">
        <v>19</v>
      </c>
      <c r="J12" s="61">
        <v>977</v>
      </c>
      <c r="K12" s="58" t="s">
        <v>13</v>
      </c>
      <c r="L12" s="61">
        <v>888</v>
      </c>
    </row>
    <row r="13" spans="2:12" ht="19.5" customHeight="1">
      <c r="B13" s="151">
        <v>2000</v>
      </c>
      <c r="C13" s="64" t="s">
        <v>11</v>
      </c>
      <c r="D13" s="70">
        <v>2929</v>
      </c>
      <c r="E13" s="68" t="s">
        <v>17</v>
      </c>
      <c r="F13" s="70">
        <v>2737</v>
      </c>
      <c r="G13" s="191" t="s">
        <v>16</v>
      </c>
      <c r="H13" s="61">
        <v>1204</v>
      </c>
      <c r="I13" s="58" t="s">
        <v>13</v>
      </c>
      <c r="J13" s="61">
        <v>961</v>
      </c>
      <c r="K13" s="58" t="s">
        <v>20</v>
      </c>
      <c r="L13" s="61">
        <v>904</v>
      </c>
    </row>
    <row r="14" spans="2:12" ht="19.5" customHeight="1">
      <c r="B14" s="151">
        <v>2001</v>
      </c>
      <c r="C14" s="64" t="s">
        <v>11</v>
      </c>
      <c r="D14" s="70">
        <v>3717</v>
      </c>
      <c r="E14" s="68" t="s">
        <v>17</v>
      </c>
      <c r="F14" s="70">
        <v>2339</v>
      </c>
      <c r="G14" s="191" t="s">
        <v>21</v>
      </c>
      <c r="H14" s="61">
        <v>1720</v>
      </c>
      <c r="I14" s="58" t="s">
        <v>16</v>
      </c>
      <c r="J14" s="61">
        <v>1530</v>
      </c>
      <c r="K14" s="58" t="s">
        <v>19</v>
      </c>
      <c r="L14" s="61">
        <v>1227</v>
      </c>
    </row>
    <row r="15" spans="2:12" ht="19.5" customHeight="1">
      <c r="B15" s="151">
        <v>2002</v>
      </c>
      <c r="C15" s="64" t="s">
        <v>17</v>
      </c>
      <c r="D15" s="70">
        <v>5854</v>
      </c>
      <c r="E15" s="68" t="s">
        <v>11</v>
      </c>
      <c r="F15" s="70">
        <v>3756</v>
      </c>
      <c r="G15" s="192" t="s">
        <v>22</v>
      </c>
      <c r="H15" s="70">
        <v>1445</v>
      </c>
      <c r="I15" s="58" t="s">
        <v>16</v>
      </c>
      <c r="J15" s="61">
        <v>1356</v>
      </c>
      <c r="K15" s="58" t="s">
        <v>21</v>
      </c>
      <c r="L15" s="61">
        <v>1291</v>
      </c>
    </row>
    <row r="16" spans="2:12" ht="19.5" customHeight="1">
      <c r="B16" s="151">
        <v>2003</v>
      </c>
      <c r="C16" s="64" t="s">
        <v>17</v>
      </c>
      <c r="D16" s="70">
        <v>3787</v>
      </c>
      <c r="E16" s="68" t="s">
        <v>11</v>
      </c>
      <c r="F16" s="70">
        <v>2732</v>
      </c>
      <c r="G16" s="191" t="s">
        <v>23</v>
      </c>
      <c r="H16" s="61">
        <v>1251</v>
      </c>
      <c r="I16" s="58" t="s">
        <v>16</v>
      </c>
      <c r="J16" s="61">
        <v>1120</v>
      </c>
      <c r="K16" s="58" t="s">
        <v>13</v>
      </c>
      <c r="L16" s="61">
        <v>968</v>
      </c>
    </row>
    <row r="17" spans="2:12" ht="19.5" customHeight="1">
      <c r="B17" s="151">
        <v>2004</v>
      </c>
      <c r="C17" s="64" t="s">
        <v>17</v>
      </c>
      <c r="D17" s="70">
        <v>3997</v>
      </c>
      <c r="E17" s="68" t="s">
        <v>11</v>
      </c>
      <c r="F17" s="70">
        <v>2344</v>
      </c>
      <c r="G17" s="191" t="s">
        <v>23</v>
      </c>
      <c r="H17" s="61">
        <v>1593</v>
      </c>
      <c r="I17" s="68" t="s">
        <v>24</v>
      </c>
      <c r="J17" s="70">
        <v>1492</v>
      </c>
      <c r="K17" s="58" t="s">
        <v>16</v>
      </c>
      <c r="L17" s="61">
        <v>1257</v>
      </c>
    </row>
    <row r="18" spans="2:12" ht="19.5" customHeight="1">
      <c r="B18" s="151">
        <v>2005</v>
      </c>
      <c r="C18" s="64" t="s">
        <v>17</v>
      </c>
      <c r="D18" s="70">
        <v>4031</v>
      </c>
      <c r="E18" s="68" t="s">
        <v>11</v>
      </c>
      <c r="F18" s="70">
        <v>2469</v>
      </c>
      <c r="G18" s="192" t="s">
        <v>24</v>
      </c>
      <c r="H18" s="70">
        <v>1978</v>
      </c>
      <c r="I18" s="58" t="s">
        <v>23</v>
      </c>
      <c r="J18" s="61">
        <v>1919</v>
      </c>
      <c r="K18" s="68" t="s">
        <v>25</v>
      </c>
      <c r="L18" s="70">
        <v>1306</v>
      </c>
    </row>
    <row r="19" spans="2:12" ht="19.5" customHeight="1" thickBot="1">
      <c r="B19" s="187">
        <v>2006</v>
      </c>
      <c r="C19" s="65" t="s">
        <v>17</v>
      </c>
      <c r="D19" s="71">
        <v>4611</v>
      </c>
      <c r="E19" s="69" t="s">
        <v>11</v>
      </c>
      <c r="F19" s="71">
        <v>4203</v>
      </c>
      <c r="G19" s="193" t="s">
        <v>23</v>
      </c>
      <c r="H19" s="63">
        <v>2207</v>
      </c>
      <c r="I19" s="69" t="s">
        <v>24</v>
      </c>
      <c r="J19" s="71">
        <v>2195</v>
      </c>
      <c r="K19" s="69" t="s">
        <v>22</v>
      </c>
      <c r="L19" s="71">
        <v>1698</v>
      </c>
    </row>
  </sheetData>
  <mergeCells count="5">
    <mergeCell ref="K5:L5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300" verticalDpi="3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workbookViewId="0" topLeftCell="A1">
      <selection activeCell="B2" sqref="B2"/>
    </sheetView>
  </sheetViews>
  <sheetFormatPr defaultColWidth="9.140625" defaultRowHeight="12.75"/>
  <cols>
    <col min="2" max="2" width="18.28125" style="0" customWidth="1"/>
    <col min="3" max="3" width="9.28125" style="0" bestFit="1" customWidth="1"/>
    <col min="4" max="4" width="4.28125" style="0" customWidth="1"/>
    <col min="5" max="11" width="9.28125" style="0" bestFit="1" customWidth="1"/>
    <col min="12" max="12" width="11.8515625" style="0" customWidth="1"/>
    <col min="13" max="14" width="9.28125" style="0" bestFit="1" customWidth="1"/>
  </cols>
  <sheetData>
    <row r="2" spans="3:4" ht="12.75">
      <c r="C2" s="358" t="s">
        <v>427</v>
      </c>
      <c r="D2" s="4"/>
    </row>
    <row r="4" spans="2:15" ht="13.5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6.5" customHeight="1">
      <c r="B5" s="203" t="s">
        <v>36</v>
      </c>
      <c r="C5" s="201">
        <v>1987</v>
      </c>
      <c r="D5" s="175"/>
      <c r="E5" s="175">
        <v>1997</v>
      </c>
      <c r="F5" s="175">
        <v>1998</v>
      </c>
      <c r="G5" s="175">
        <v>1999</v>
      </c>
      <c r="H5" s="175">
        <v>2000</v>
      </c>
      <c r="I5" s="175">
        <v>2001</v>
      </c>
      <c r="J5" s="175">
        <v>2002</v>
      </c>
      <c r="K5" s="175">
        <v>2003</v>
      </c>
      <c r="L5" s="175">
        <v>2004</v>
      </c>
      <c r="M5" s="175">
        <v>2005</v>
      </c>
      <c r="N5" s="93">
        <v>2006</v>
      </c>
      <c r="O5" s="33"/>
    </row>
    <row r="6" spans="2:15" ht="16.5" customHeight="1">
      <c r="B6" s="204" t="s">
        <v>97</v>
      </c>
      <c r="C6" s="43">
        <v>93</v>
      </c>
      <c r="D6" s="163"/>
      <c r="E6" s="163">
        <v>93</v>
      </c>
      <c r="F6" s="163">
        <v>94</v>
      </c>
      <c r="G6" s="163">
        <v>92</v>
      </c>
      <c r="H6" s="163">
        <v>91</v>
      </c>
      <c r="I6" s="163">
        <v>94</v>
      </c>
      <c r="J6" s="163">
        <v>76</v>
      </c>
      <c r="K6" s="163">
        <v>78</v>
      </c>
      <c r="L6" s="163">
        <v>81</v>
      </c>
      <c r="M6" s="163">
        <v>81</v>
      </c>
      <c r="N6" s="198">
        <v>82</v>
      </c>
      <c r="O6" s="33"/>
    </row>
    <row r="7" spans="2:15" ht="16.5" customHeight="1">
      <c r="B7" s="204" t="s">
        <v>98</v>
      </c>
      <c r="C7" s="43">
        <v>54</v>
      </c>
      <c r="D7" s="163"/>
      <c r="E7" s="163">
        <v>69</v>
      </c>
      <c r="F7" s="163">
        <v>72</v>
      </c>
      <c r="G7" s="163">
        <v>74</v>
      </c>
      <c r="H7" s="163">
        <v>74</v>
      </c>
      <c r="I7" s="163">
        <v>74</v>
      </c>
      <c r="J7" s="163">
        <v>72</v>
      </c>
      <c r="K7" s="163">
        <v>73</v>
      </c>
      <c r="L7" s="163">
        <v>73</v>
      </c>
      <c r="M7" s="163">
        <v>77</v>
      </c>
      <c r="N7" s="198">
        <v>75</v>
      </c>
      <c r="O7" s="33"/>
    </row>
    <row r="8" spans="2:15" ht="16.5" customHeight="1">
      <c r="B8" s="204" t="s">
        <v>99</v>
      </c>
      <c r="C8" s="43">
        <v>70</v>
      </c>
      <c r="D8" s="163"/>
      <c r="E8" s="163">
        <v>83</v>
      </c>
      <c r="F8" s="163">
        <v>94</v>
      </c>
      <c r="G8" s="163">
        <v>86</v>
      </c>
      <c r="H8" s="163">
        <v>87</v>
      </c>
      <c r="I8" s="163">
        <v>87</v>
      </c>
      <c r="J8" s="163">
        <v>87</v>
      </c>
      <c r="K8" s="163">
        <v>89</v>
      </c>
      <c r="L8" s="163">
        <v>90</v>
      </c>
      <c r="M8" s="163">
        <v>94</v>
      </c>
      <c r="N8" s="198">
        <v>94</v>
      </c>
      <c r="O8" s="33"/>
    </row>
    <row r="9" spans="2:15" ht="16.5" customHeight="1">
      <c r="B9" s="204" t="s">
        <v>100</v>
      </c>
      <c r="C9" s="43">
        <v>56</v>
      </c>
      <c r="D9" s="163"/>
      <c r="E9" s="163">
        <v>63</v>
      </c>
      <c r="F9" s="163">
        <v>63</v>
      </c>
      <c r="G9" s="163">
        <v>62</v>
      </c>
      <c r="H9" s="163">
        <v>62</v>
      </c>
      <c r="I9" s="163">
        <v>62</v>
      </c>
      <c r="J9" s="163">
        <v>58</v>
      </c>
      <c r="K9" s="163">
        <v>59</v>
      </c>
      <c r="L9" s="163">
        <v>60</v>
      </c>
      <c r="M9" s="163">
        <v>60</v>
      </c>
      <c r="N9" s="198">
        <v>60</v>
      </c>
      <c r="O9" s="33"/>
    </row>
    <row r="10" spans="2:15" ht="16.5" customHeight="1">
      <c r="B10" s="204" t="s">
        <v>101</v>
      </c>
      <c r="C10" s="43">
        <v>60</v>
      </c>
      <c r="D10" s="163"/>
      <c r="E10" s="163">
        <v>79</v>
      </c>
      <c r="F10" s="163">
        <v>79</v>
      </c>
      <c r="G10" s="163">
        <v>79</v>
      </c>
      <c r="H10" s="163">
        <v>78</v>
      </c>
      <c r="I10" s="163">
        <v>78</v>
      </c>
      <c r="J10" s="163">
        <v>75</v>
      </c>
      <c r="K10" s="163">
        <v>81</v>
      </c>
      <c r="L10" s="163">
        <v>82</v>
      </c>
      <c r="M10" s="163">
        <v>84</v>
      </c>
      <c r="N10" s="198">
        <v>84</v>
      </c>
      <c r="O10" s="33"/>
    </row>
    <row r="11" spans="2:15" ht="16.5" customHeight="1">
      <c r="B11" s="204" t="s">
        <v>102</v>
      </c>
      <c r="C11" s="43">
        <v>57</v>
      </c>
      <c r="D11" s="163"/>
      <c r="E11" s="163">
        <v>76</v>
      </c>
      <c r="F11" s="163">
        <v>77</v>
      </c>
      <c r="G11" s="163">
        <v>77</v>
      </c>
      <c r="H11" s="163">
        <v>79</v>
      </c>
      <c r="I11" s="163">
        <v>82</v>
      </c>
      <c r="J11" s="163">
        <v>78</v>
      </c>
      <c r="K11" s="163">
        <v>80</v>
      </c>
      <c r="L11" s="163">
        <v>81</v>
      </c>
      <c r="M11" s="163">
        <v>72</v>
      </c>
      <c r="N11" s="198">
        <v>75</v>
      </c>
      <c r="O11" s="33"/>
    </row>
    <row r="12" spans="2:15" ht="16.5" customHeight="1">
      <c r="B12" s="204" t="s">
        <v>103</v>
      </c>
      <c r="C12" s="43">
        <v>46</v>
      </c>
      <c r="D12" s="163"/>
      <c r="E12" s="163">
        <v>57</v>
      </c>
      <c r="F12" s="163">
        <v>58</v>
      </c>
      <c r="G12" s="163">
        <v>57</v>
      </c>
      <c r="H12" s="163">
        <v>57</v>
      </c>
      <c r="I12" s="163">
        <v>57</v>
      </c>
      <c r="J12" s="163">
        <v>56</v>
      </c>
      <c r="K12" s="163">
        <v>56</v>
      </c>
      <c r="L12" s="163">
        <v>56</v>
      </c>
      <c r="M12" s="163">
        <v>55</v>
      </c>
      <c r="N12" s="198">
        <v>54</v>
      </c>
      <c r="O12" s="33"/>
    </row>
    <row r="13" spans="2:15" ht="16.5" customHeight="1">
      <c r="B13" s="204" t="s">
        <v>104</v>
      </c>
      <c r="C13" s="43">
        <v>42</v>
      </c>
      <c r="D13" s="163"/>
      <c r="E13" s="163">
        <v>100</v>
      </c>
      <c r="F13" s="163">
        <v>117</v>
      </c>
      <c r="G13" s="163">
        <v>131</v>
      </c>
      <c r="H13" s="163">
        <v>149</v>
      </c>
      <c r="I13" s="163">
        <v>180</v>
      </c>
      <c r="J13" s="163">
        <v>175</v>
      </c>
      <c r="K13" s="163">
        <v>196</v>
      </c>
      <c r="L13" s="163">
        <v>213</v>
      </c>
      <c r="M13" s="163">
        <v>263</v>
      </c>
      <c r="N13" s="198">
        <v>257</v>
      </c>
      <c r="O13" s="33"/>
    </row>
    <row r="14" spans="2:15" ht="16.5" customHeight="1">
      <c r="B14" s="204" t="s">
        <v>105</v>
      </c>
      <c r="C14" s="43">
        <v>42</v>
      </c>
      <c r="D14" s="163"/>
      <c r="E14" s="163">
        <v>145</v>
      </c>
      <c r="F14" s="196">
        <v>185</v>
      </c>
      <c r="G14" s="163">
        <v>163</v>
      </c>
      <c r="H14" s="163">
        <v>170</v>
      </c>
      <c r="I14" s="163">
        <v>177</v>
      </c>
      <c r="J14" s="163">
        <v>183</v>
      </c>
      <c r="K14" s="163">
        <v>198</v>
      </c>
      <c r="L14" s="163">
        <v>221</v>
      </c>
      <c r="M14" s="163">
        <v>241</v>
      </c>
      <c r="N14" s="198">
        <v>255</v>
      </c>
      <c r="O14" s="33"/>
    </row>
    <row r="15" spans="2:15" ht="16.5" customHeight="1" thickBot="1">
      <c r="B15" s="209" t="s">
        <v>106</v>
      </c>
      <c r="C15" s="210">
        <v>56</v>
      </c>
      <c r="D15" s="211"/>
      <c r="E15" s="211">
        <v>167</v>
      </c>
      <c r="F15" s="212">
        <v>183</v>
      </c>
      <c r="G15" s="211">
        <v>210</v>
      </c>
      <c r="H15" s="211">
        <v>223</v>
      </c>
      <c r="I15" s="211">
        <v>258</v>
      </c>
      <c r="J15" s="211">
        <v>284</v>
      </c>
      <c r="K15" s="211">
        <v>321</v>
      </c>
      <c r="L15" s="211">
        <v>376</v>
      </c>
      <c r="M15" s="211">
        <v>440</v>
      </c>
      <c r="N15" s="213">
        <v>490</v>
      </c>
      <c r="O15" s="33"/>
    </row>
    <row r="16" spans="2:15" ht="16.5" customHeight="1">
      <c r="B16" s="205" t="s">
        <v>107</v>
      </c>
      <c r="C16" s="206">
        <f>SUM(C6:C15)</f>
        <v>576</v>
      </c>
      <c r="D16" s="207"/>
      <c r="E16" s="207">
        <f aca="true" t="shared" si="0" ref="E16:N16">SUM(E6:E15)</f>
        <v>932</v>
      </c>
      <c r="F16" s="207">
        <f t="shared" si="0"/>
        <v>1022</v>
      </c>
      <c r="G16" s="207">
        <f t="shared" si="0"/>
        <v>1031</v>
      </c>
      <c r="H16" s="207">
        <f t="shared" si="0"/>
        <v>1070</v>
      </c>
      <c r="I16" s="207">
        <f t="shared" si="0"/>
        <v>1149</v>
      </c>
      <c r="J16" s="207">
        <f t="shared" si="0"/>
        <v>1144</v>
      </c>
      <c r="K16" s="207">
        <f t="shared" si="0"/>
        <v>1231</v>
      </c>
      <c r="L16" s="207">
        <f t="shared" si="0"/>
        <v>1333</v>
      </c>
      <c r="M16" s="207">
        <f t="shared" si="0"/>
        <v>1467</v>
      </c>
      <c r="N16" s="208">
        <f t="shared" si="0"/>
        <v>1526</v>
      </c>
      <c r="O16" s="33"/>
    </row>
    <row r="17" spans="2:15" ht="16.5" customHeight="1" thickBot="1">
      <c r="B17" s="209" t="s">
        <v>108</v>
      </c>
      <c r="C17" s="218">
        <v>38</v>
      </c>
      <c r="D17" s="219"/>
      <c r="E17" s="220">
        <v>110</v>
      </c>
      <c r="F17" s="220">
        <v>119</v>
      </c>
      <c r="G17" s="220">
        <v>139</v>
      </c>
      <c r="H17" s="220">
        <v>151</v>
      </c>
      <c r="I17" s="220">
        <v>175</v>
      </c>
      <c r="J17" s="220">
        <v>184</v>
      </c>
      <c r="K17" s="220">
        <v>229</v>
      </c>
      <c r="L17" s="220">
        <v>275</v>
      </c>
      <c r="M17" s="220">
        <v>327</v>
      </c>
      <c r="N17" s="221">
        <v>366</v>
      </c>
      <c r="O17" s="33"/>
    </row>
    <row r="18" spans="2:15" ht="16.5" customHeight="1" thickBot="1">
      <c r="B18" s="214" t="s">
        <v>426</v>
      </c>
      <c r="C18" s="215">
        <f>ROUNDUP(C17/C16*100,1)</f>
        <v>6.6</v>
      </c>
      <c r="D18" s="216"/>
      <c r="E18" s="216">
        <f aca="true" t="shared" si="1" ref="E18:N18">ROUNDUP(E17/E16*100,1)</f>
        <v>11.9</v>
      </c>
      <c r="F18" s="216">
        <f t="shared" si="1"/>
        <v>11.7</v>
      </c>
      <c r="G18" s="216">
        <f t="shared" si="1"/>
        <v>13.5</v>
      </c>
      <c r="H18" s="216">
        <f t="shared" si="1"/>
        <v>14.2</v>
      </c>
      <c r="I18" s="216">
        <f t="shared" si="1"/>
        <v>15.299999999999999</v>
      </c>
      <c r="J18" s="216">
        <f t="shared" si="1"/>
        <v>16.1</v>
      </c>
      <c r="K18" s="216">
        <f t="shared" si="1"/>
        <v>18.700000000000003</v>
      </c>
      <c r="L18" s="216">
        <f t="shared" si="1"/>
        <v>20.700000000000003</v>
      </c>
      <c r="M18" s="216">
        <f t="shared" si="1"/>
        <v>22.3</v>
      </c>
      <c r="N18" s="217">
        <f t="shared" si="1"/>
        <v>24</v>
      </c>
      <c r="O18" s="33"/>
    </row>
    <row r="19" spans="2:15" ht="12.7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</sheetData>
  <printOptions/>
  <pageMargins left="0.75" right="0.75" top="1" bottom="1" header="0.5" footer="0.5"/>
  <pageSetup fitToHeight="1" fitToWidth="1" horizontalDpi="300" verticalDpi="300" orientation="landscape" paperSize="9" scale="96" r:id="rId1"/>
  <ignoredErrors>
    <ignoredError sqref="C16 E16:N16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"/>
  <sheetViews>
    <sheetView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3" max="3" width="6.7109375" style="0" customWidth="1"/>
    <col min="4" max="4" width="4.00390625" style="0" customWidth="1"/>
    <col min="5" max="6" width="6.7109375" style="0" customWidth="1"/>
    <col min="7" max="7" width="9.28125" style="0" bestFit="1" customWidth="1"/>
    <col min="8" max="8" width="6.7109375" style="0" customWidth="1"/>
    <col min="9" max="9" width="9.28125" style="0" bestFit="1" customWidth="1"/>
    <col min="10" max="10" width="6.7109375" style="0" customWidth="1"/>
    <col min="11" max="11" width="9.28125" style="0" bestFit="1" customWidth="1"/>
    <col min="12" max="12" width="6.7109375" style="0" customWidth="1"/>
    <col min="13" max="13" width="9.28125" style="0" bestFit="1" customWidth="1"/>
    <col min="14" max="14" width="6.7109375" style="0" customWidth="1"/>
  </cols>
  <sheetData>
    <row r="1" ht="12.75">
      <c r="L1" s="19"/>
    </row>
    <row r="2" ht="12.75">
      <c r="B2" s="4" t="s">
        <v>431</v>
      </c>
    </row>
    <row r="3" spans="2:16" ht="12.7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3.5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231"/>
      <c r="N4" s="33"/>
      <c r="O4" s="33"/>
      <c r="P4" s="33"/>
    </row>
    <row r="5" spans="2:16" ht="16.5" customHeight="1">
      <c r="B5" s="203" t="s">
        <v>6</v>
      </c>
      <c r="C5" s="201">
        <v>1987</v>
      </c>
      <c r="D5" s="175"/>
      <c r="E5" s="175">
        <v>1997</v>
      </c>
      <c r="F5" s="175">
        <v>1998</v>
      </c>
      <c r="G5" s="175">
        <v>1999</v>
      </c>
      <c r="H5" s="175">
        <v>2000</v>
      </c>
      <c r="I5" s="175">
        <v>2001</v>
      </c>
      <c r="J5" s="175">
        <v>2002</v>
      </c>
      <c r="K5" s="175">
        <v>2003</v>
      </c>
      <c r="L5" s="175">
        <v>2004</v>
      </c>
      <c r="M5" s="175">
        <v>2005</v>
      </c>
      <c r="N5" s="93">
        <v>2006</v>
      </c>
      <c r="O5" s="33"/>
      <c r="P5" s="33"/>
    </row>
    <row r="6" spans="2:16" ht="16.5" customHeight="1">
      <c r="B6" s="204"/>
      <c r="C6" s="51"/>
      <c r="D6" s="6"/>
      <c r="E6" s="6"/>
      <c r="F6" s="6"/>
      <c r="G6" s="6"/>
      <c r="H6" s="6"/>
      <c r="I6" s="6"/>
      <c r="J6" s="6"/>
      <c r="K6" s="6"/>
      <c r="L6" s="6"/>
      <c r="M6" s="6"/>
      <c r="N6" s="62"/>
      <c r="O6" s="33"/>
      <c r="P6" s="33"/>
    </row>
    <row r="7" spans="2:16" ht="16.5" customHeight="1">
      <c r="B7" s="204" t="s">
        <v>22</v>
      </c>
      <c r="C7" s="45">
        <v>3</v>
      </c>
      <c r="D7" s="1"/>
      <c r="E7" s="1">
        <v>16</v>
      </c>
      <c r="F7" s="1">
        <v>16</v>
      </c>
      <c r="G7" s="1">
        <v>18</v>
      </c>
      <c r="H7" s="1">
        <v>18</v>
      </c>
      <c r="I7" s="1">
        <v>19</v>
      </c>
      <c r="J7" s="1">
        <v>20</v>
      </c>
      <c r="K7" s="1">
        <v>24</v>
      </c>
      <c r="L7" s="1">
        <v>28</v>
      </c>
      <c r="M7" s="1">
        <v>32</v>
      </c>
      <c r="N7" s="46">
        <v>34</v>
      </c>
      <c r="O7" s="33"/>
      <c r="P7" s="33"/>
    </row>
    <row r="8" spans="2:16" ht="16.5" customHeight="1">
      <c r="B8" s="204" t="s">
        <v>17</v>
      </c>
      <c r="C8" s="45">
        <v>3</v>
      </c>
      <c r="D8" s="1"/>
      <c r="E8" s="1">
        <v>14</v>
      </c>
      <c r="F8" s="1">
        <v>17</v>
      </c>
      <c r="G8" s="1">
        <v>24</v>
      </c>
      <c r="H8" s="1">
        <v>28</v>
      </c>
      <c r="I8" s="1">
        <v>34</v>
      </c>
      <c r="J8" s="1">
        <v>41</v>
      </c>
      <c r="K8" s="1">
        <v>57</v>
      </c>
      <c r="L8" s="1">
        <v>70</v>
      </c>
      <c r="M8" s="1">
        <v>74</v>
      </c>
      <c r="N8" s="46">
        <v>78</v>
      </c>
      <c r="O8" s="33"/>
      <c r="P8" s="33"/>
    </row>
    <row r="9" spans="2:16" ht="16.5" customHeight="1">
      <c r="B9" s="204" t="s">
        <v>111</v>
      </c>
      <c r="C9" s="45">
        <v>2</v>
      </c>
      <c r="D9" s="1"/>
      <c r="E9" s="1">
        <v>2</v>
      </c>
      <c r="F9" s="1">
        <v>2</v>
      </c>
      <c r="G9" s="1">
        <v>2</v>
      </c>
      <c r="H9" s="1">
        <v>2</v>
      </c>
      <c r="I9" s="1">
        <v>3</v>
      </c>
      <c r="J9" s="1">
        <v>5</v>
      </c>
      <c r="K9" s="1">
        <v>6</v>
      </c>
      <c r="L9" s="1">
        <v>7</v>
      </c>
      <c r="M9" s="1">
        <v>9</v>
      </c>
      <c r="N9" s="46">
        <v>10</v>
      </c>
      <c r="O9" s="33"/>
      <c r="P9" s="33"/>
    </row>
    <row r="10" spans="2:16" ht="16.5" customHeight="1">
      <c r="B10" s="204" t="s">
        <v>112</v>
      </c>
      <c r="C10" s="45">
        <v>5</v>
      </c>
      <c r="D10" s="1"/>
      <c r="E10" s="1">
        <v>8</v>
      </c>
      <c r="F10" s="1">
        <v>8</v>
      </c>
      <c r="G10" s="1">
        <v>9</v>
      </c>
      <c r="H10" s="1">
        <v>10</v>
      </c>
      <c r="I10" s="1">
        <v>11</v>
      </c>
      <c r="J10" s="1">
        <v>12</v>
      </c>
      <c r="K10" s="1">
        <v>15</v>
      </c>
      <c r="L10" s="1">
        <v>15</v>
      </c>
      <c r="M10" s="1">
        <v>19</v>
      </c>
      <c r="N10" s="46">
        <v>23</v>
      </c>
      <c r="O10" s="33"/>
      <c r="P10" s="33"/>
    </row>
    <row r="11" spans="2:16" ht="16.5" customHeight="1">
      <c r="B11" s="204" t="s">
        <v>113</v>
      </c>
      <c r="C11" s="45"/>
      <c r="D11" s="1"/>
      <c r="E11" s="1">
        <v>2</v>
      </c>
      <c r="F11" s="1">
        <v>2</v>
      </c>
      <c r="G11" s="1">
        <v>2</v>
      </c>
      <c r="H11" s="1">
        <v>3</v>
      </c>
      <c r="I11" s="1">
        <v>3</v>
      </c>
      <c r="J11" s="1">
        <v>3</v>
      </c>
      <c r="K11" s="1">
        <v>3</v>
      </c>
      <c r="L11" s="1">
        <v>5</v>
      </c>
      <c r="M11" s="1">
        <v>5</v>
      </c>
      <c r="N11" s="46">
        <v>8</v>
      </c>
      <c r="O11" s="33"/>
      <c r="P11" s="33"/>
    </row>
    <row r="12" spans="2:16" ht="16.5" customHeight="1">
      <c r="B12" s="204" t="s">
        <v>24</v>
      </c>
      <c r="C12" s="45">
        <v>3</v>
      </c>
      <c r="D12" s="1"/>
      <c r="E12" s="1">
        <v>13</v>
      </c>
      <c r="F12" s="1">
        <v>15</v>
      </c>
      <c r="G12" s="1">
        <v>17</v>
      </c>
      <c r="H12" s="1">
        <v>18</v>
      </c>
      <c r="I12" s="1">
        <v>20</v>
      </c>
      <c r="J12" s="1">
        <v>20</v>
      </c>
      <c r="K12" s="1">
        <v>23</v>
      </c>
      <c r="L12" s="1">
        <v>30</v>
      </c>
      <c r="M12" s="1">
        <v>44</v>
      </c>
      <c r="N12" s="46">
        <v>52</v>
      </c>
      <c r="O12" s="33"/>
      <c r="P12" s="33"/>
    </row>
    <row r="13" spans="2:16" ht="16.5" customHeight="1">
      <c r="B13" s="204" t="s">
        <v>25</v>
      </c>
      <c r="C13" s="45">
        <v>6</v>
      </c>
      <c r="D13" s="1"/>
      <c r="E13" s="1">
        <v>10</v>
      </c>
      <c r="F13" s="1">
        <v>10</v>
      </c>
      <c r="G13" s="1">
        <v>10</v>
      </c>
      <c r="H13" s="1">
        <v>11</v>
      </c>
      <c r="I13" s="1">
        <v>11</v>
      </c>
      <c r="J13" s="1">
        <v>11</v>
      </c>
      <c r="K13" s="1">
        <v>11</v>
      </c>
      <c r="L13" s="1">
        <v>19</v>
      </c>
      <c r="M13" s="1">
        <v>33</v>
      </c>
      <c r="N13" s="46">
        <v>35</v>
      </c>
      <c r="O13" s="33"/>
      <c r="P13" s="33"/>
    </row>
    <row r="14" spans="2:16" ht="16.5" customHeight="1">
      <c r="B14" s="204" t="s">
        <v>114</v>
      </c>
      <c r="C14" s="45"/>
      <c r="D14" s="1"/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46">
        <v>1</v>
      </c>
      <c r="O14" s="33"/>
      <c r="P14" s="33"/>
    </row>
    <row r="15" spans="2:16" ht="16.5" customHeight="1">
      <c r="B15" s="204" t="s">
        <v>11</v>
      </c>
      <c r="C15" s="45">
        <v>16</v>
      </c>
      <c r="D15" s="1"/>
      <c r="E15" s="1">
        <v>38</v>
      </c>
      <c r="F15" s="1">
        <v>42</v>
      </c>
      <c r="G15" s="1">
        <v>50</v>
      </c>
      <c r="H15" s="9">
        <v>54</v>
      </c>
      <c r="I15" s="9">
        <v>67</v>
      </c>
      <c r="J15" s="1">
        <v>76</v>
      </c>
      <c r="K15" s="1">
        <v>83</v>
      </c>
      <c r="L15" s="1">
        <v>94</v>
      </c>
      <c r="M15" s="1">
        <v>104</v>
      </c>
      <c r="N15" s="46">
        <v>119</v>
      </c>
      <c r="O15" s="33"/>
      <c r="P15" s="33"/>
    </row>
    <row r="16" spans="2:16" ht="16.5" customHeight="1" thickBot="1">
      <c r="B16" s="240" t="s">
        <v>230</v>
      </c>
      <c r="C16" s="38"/>
      <c r="D16" s="42"/>
      <c r="E16" s="42">
        <v>6</v>
      </c>
      <c r="F16" s="42">
        <v>6</v>
      </c>
      <c r="G16" s="42">
        <v>6</v>
      </c>
      <c r="H16" s="241">
        <v>6</v>
      </c>
      <c r="I16" s="241">
        <v>6</v>
      </c>
      <c r="J16" s="42">
        <v>5</v>
      </c>
      <c r="K16" s="42">
        <v>6</v>
      </c>
      <c r="L16" s="42">
        <v>6</v>
      </c>
      <c r="M16" s="42">
        <v>6</v>
      </c>
      <c r="N16" s="47">
        <v>6</v>
      </c>
      <c r="O16" s="33"/>
      <c r="P16" s="33"/>
    </row>
    <row r="17" spans="2:16" ht="19.5" customHeight="1" thickBot="1">
      <c r="B17" s="233" t="s">
        <v>116</v>
      </c>
      <c r="C17" s="242">
        <f>SUM(C7:C15)</f>
        <v>38</v>
      </c>
      <c r="D17" s="243"/>
      <c r="E17" s="243">
        <f>SUM(E7:E16)</f>
        <v>110</v>
      </c>
      <c r="F17" s="243">
        <f>SUM(F7:F16)</f>
        <v>119</v>
      </c>
      <c r="G17" s="243">
        <f aca="true" t="shared" si="0" ref="G17:N17">SUM(G7:G16)</f>
        <v>139</v>
      </c>
      <c r="H17" s="243">
        <f t="shared" si="0"/>
        <v>151</v>
      </c>
      <c r="I17" s="243">
        <f t="shared" si="0"/>
        <v>175</v>
      </c>
      <c r="J17" s="243">
        <f t="shared" si="0"/>
        <v>194</v>
      </c>
      <c r="K17" s="243">
        <f t="shared" si="0"/>
        <v>229</v>
      </c>
      <c r="L17" s="243">
        <f t="shared" si="0"/>
        <v>275</v>
      </c>
      <c r="M17" s="243">
        <f t="shared" si="0"/>
        <v>327</v>
      </c>
      <c r="N17" s="244">
        <f t="shared" si="0"/>
        <v>366</v>
      </c>
      <c r="O17" s="33"/>
      <c r="P17" s="33"/>
    </row>
    <row r="18" spans="2:16" ht="19.5" customHeight="1">
      <c r="B18" s="205" t="s">
        <v>106</v>
      </c>
      <c r="C18" s="224">
        <v>56</v>
      </c>
      <c r="D18" s="225"/>
      <c r="E18" s="225">
        <v>167</v>
      </c>
      <c r="F18" s="226">
        <v>183</v>
      </c>
      <c r="G18" s="226">
        <v>210</v>
      </c>
      <c r="H18" s="226">
        <v>233</v>
      </c>
      <c r="I18" s="226">
        <v>258</v>
      </c>
      <c r="J18" s="226">
        <v>284</v>
      </c>
      <c r="K18" s="226">
        <v>321</v>
      </c>
      <c r="L18" s="226">
        <v>376</v>
      </c>
      <c r="M18" s="226">
        <v>440</v>
      </c>
      <c r="N18" s="227">
        <v>490</v>
      </c>
      <c r="O18" s="33"/>
      <c r="P18" s="33"/>
    </row>
    <row r="19" spans="2:16" ht="19.5" customHeight="1">
      <c r="B19" s="228" t="s">
        <v>429</v>
      </c>
      <c r="C19" s="230">
        <f>+C17/C18</f>
        <v>0.6785714285714286</v>
      </c>
      <c r="D19" s="229"/>
      <c r="E19" s="230">
        <f aca="true" t="shared" si="1" ref="E19:N19">+E17/E18</f>
        <v>0.6586826347305389</v>
      </c>
      <c r="F19" s="230">
        <f t="shared" si="1"/>
        <v>0.6502732240437158</v>
      </c>
      <c r="G19" s="230">
        <f t="shared" si="1"/>
        <v>0.6619047619047619</v>
      </c>
      <c r="H19" s="230">
        <f t="shared" si="1"/>
        <v>0.648068669527897</v>
      </c>
      <c r="I19" s="230">
        <f t="shared" si="1"/>
        <v>0.6782945736434108</v>
      </c>
      <c r="J19" s="230">
        <f t="shared" si="1"/>
        <v>0.6830985915492958</v>
      </c>
      <c r="K19" s="230">
        <f t="shared" si="1"/>
        <v>0.7133956386292835</v>
      </c>
      <c r="L19" s="230">
        <f t="shared" si="1"/>
        <v>0.7313829787234043</v>
      </c>
      <c r="M19" s="230">
        <f t="shared" si="1"/>
        <v>0.7431818181818182</v>
      </c>
      <c r="N19" s="239">
        <f t="shared" si="1"/>
        <v>0.746938775510204</v>
      </c>
      <c r="O19" s="33"/>
      <c r="P19" s="33"/>
    </row>
    <row r="20" spans="2:16" ht="19.5" customHeight="1">
      <c r="B20" s="157" t="s">
        <v>107</v>
      </c>
      <c r="C20" s="156">
        <v>576</v>
      </c>
      <c r="D20" s="25"/>
      <c r="E20" s="22">
        <v>932</v>
      </c>
      <c r="F20" s="22">
        <v>1022</v>
      </c>
      <c r="G20" s="22">
        <v>1031</v>
      </c>
      <c r="H20" s="22">
        <v>1070</v>
      </c>
      <c r="I20" s="22">
        <v>1149</v>
      </c>
      <c r="J20" s="22">
        <v>1144</v>
      </c>
      <c r="K20" s="22">
        <v>1231</v>
      </c>
      <c r="L20" s="22">
        <v>1333</v>
      </c>
      <c r="M20" s="22">
        <v>1467</v>
      </c>
      <c r="N20" s="59">
        <v>1526</v>
      </c>
      <c r="O20" s="33"/>
      <c r="P20" s="33"/>
    </row>
    <row r="21" spans="2:16" ht="19.5" customHeight="1" thickBot="1">
      <c r="B21" s="234" t="s">
        <v>430</v>
      </c>
      <c r="C21" s="235">
        <f>+C17/C20</f>
        <v>0.06597222222222222</v>
      </c>
      <c r="D21" s="236"/>
      <c r="E21" s="237">
        <f aca="true" t="shared" si="2" ref="E21:N21">+E17/E20</f>
        <v>0.11802575107296137</v>
      </c>
      <c r="F21" s="237">
        <f t="shared" si="2"/>
        <v>0.11643835616438356</v>
      </c>
      <c r="G21" s="237">
        <f t="shared" si="2"/>
        <v>0.13482056256062075</v>
      </c>
      <c r="H21" s="237">
        <f t="shared" si="2"/>
        <v>0.1411214953271028</v>
      </c>
      <c r="I21" s="237">
        <f t="shared" si="2"/>
        <v>0.15230635335073978</v>
      </c>
      <c r="J21" s="237">
        <f t="shared" si="2"/>
        <v>0.16958041958041958</v>
      </c>
      <c r="K21" s="237">
        <f t="shared" si="2"/>
        <v>0.18602761982128352</v>
      </c>
      <c r="L21" s="237">
        <f t="shared" si="2"/>
        <v>0.20630157539384847</v>
      </c>
      <c r="M21" s="237">
        <f t="shared" si="2"/>
        <v>0.2229038854805726</v>
      </c>
      <c r="N21" s="238">
        <f t="shared" si="2"/>
        <v>0.2398427260812582</v>
      </c>
      <c r="O21" s="33"/>
      <c r="P21" s="33"/>
    </row>
    <row r="22" spans="2:16" ht="16.5" customHeight="1">
      <c r="B22" s="12"/>
      <c r="C22" s="13"/>
      <c r="D22" s="1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2:16" ht="16.5" customHeight="1">
      <c r="B23" s="12"/>
      <c r="C23" s="13"/>
      <c r="D23" s="1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2:16" ht="16.5" customHeight="1">
      <c r="B24" s="154" t="s">
        <v>117</v>
      </c>
      <c r="C24" s="9"/>
      <c r="D24" s="1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2:16" ht="16.5" customHeight="1">
      <c r="B25" s="173"/>
      <c r="C25" s="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2:16" ht="16.5" customHeight="1">
      <c r="B26" s="80" t="s">
        <v>113</v>
      </c>
      <c r="C26" s="1">
        <v>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2:16" ht="16.5" customHeight="1">
      <c r="B27" s="80" t="s">
        <v>114</v>
      </c>
      <c r="C27" s="1">
        <v>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2:16" ht="16.5" customHeight="1">
      <c r="B28" s="80" t="s">
        <v>115</v>
      </c>
      <c r="C28" s="9">
        <v>2</v>
      </c>
      <c r="D28" s="13"/>
      <c r="E28" s="13"/>
      <c r="F28" s="13"/>
      <c r="G28" s="13"/>
      <c r="H28" s="153"/>
      <c r="I28" s="153"/>
      <c r="J28" s="13"/>
      <c r="K28" s="13"/>
      <c r="L28" s="13"/>
      <c r="M28" s="13"/>
      <c r="N28" s="13"/>
      <c r="O28" s="33"/>
      <c r="P28" s="33"/>
    </row>
    <row r="29" spans="2:16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2:16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2:16" ht="12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E6" sqref="E6"/>
    </sheetView>
  </sheetViews>
  <sheetFormatPr defaultColWidth="9.140625" defaultRowHeight="12.75"/>
  <cols>
    <col min="2" max="2" width="4.28125" style="0" customWidth="1"/>
    <col min="3" max="3" width="8.28125" style="0" customWidth="1"/>
    <col min="4" max="4" width="3.28125" style="0" customWidth="1"/>
  </cols>
  <sheetData>
    <row r="1" ht="12.75">
      <c r="A1" t="s">
        <v>118</v>
      </c>
    </row>
    <row r="3" spans="1:12" ht="12.75">
      <c r="A3" s="15" t="s">
        <v>247</v>
      </c>
      <c r="C3" t="s">
        <v>363</v>
      </c>
      <c r="E3" t="s">
        <v>362</v>
      </c>
      <c r="L3" t="s">
        <v>390</v>
      </c>
    </row>
    <row r="4" ht="12.75">
      <c r="A4" s="15"/>
    </row>
    <row r="5" spans="1:5" ht="12.75">
      <c r="A5" s="29">
        <v>1</v>
      </c>
      <c r="E5" t="s">
        <v>543</v>
      </c>
    </row>
    <row r="6" spans="1:6" ht="12.75">
      <c r="A6" s="29">
        <v>2</v>
      </c>
      <c r="E6" s="31" t="s">
        <v>119</v>
      </c>
      <c r="F6" s="31"/>
    </row>
    <row r="7" spans="1:6" ht="12.75">
      <c r="A7" s="29">
        <v>3</v>
      </c>
      <c r="E7" s="31" t="s">
        <v>120</v>
      </c>
      <c r="F7" s="31"/>
    </row>
    <row r="8" spans="1:12" ht="12.75">
      <c r="A8" s="29">
        <v>4</v>
      </c>
      <c r="C8" s="30">
        <v>1</v>
      </c>
      <c r="D8" s="30"/>
      <c r="E8" s="31" t="s">
        <v>121</v>
      </c>
      <c r="F8" s="31"/>
      <c r="L8" s="31" t="s">
        <v>384</v>
      </c>
    </row>
    <row r="9" spans="1:12" ht="12.75">
      <c r="A9" s="29">
        <v>5</v>
      </c>
      <c r="C9" s="30">
        <v>2</v>
      </c>
      <c r="D9" s="30"/>
      <c r="E9" s="31" t="s">
        <v>373</v>
      </c>
      <c r="F9" s="31"/>
      <c r="L9" s="31" t="s">
        <v>385</v>
      </c>
    </row>
    <row r="10" spans="1:12" ht="12.75">
      <c r="A10" s="29">
        <v>6</v>
      </c>
      <c r="C10" s="30">
        <v>3</v>
      </c>
      <c r="D10" s="30"/>
      <c r="E10" s="31" t="s">
        <v>364</v>
      </c>
      <c r="F10" s="31"/>
      <c r="L10" s="31"/>
    </row>
    <row r="11" spans="1:12" ht="12.75">
      <c r="A11" s="29">
        <v>7</v>
      </c>
      <c r="C11" s="30">
        <v>4</v>
      </c>
      <c r="D11" s="30"/>
      <c r="E11" s="31" t="s">
        <v>374</v>
      </c>
      <c r="F11" s="31"/>
      <c r="L11" s="31" t="s">
        <v>386</v>
      </c>
    </row>
    <row r="12" spans="1:12" ht="12.75">
      <c r="A12" s="29">
        <v>8</v>
      </c>
      <c r="C12" s="30">
        <v>5</v>
      </c>
      <c r="D12" s="30"/>
      <c r="E12" s="31" t="s">
        <v>375</v>
      </c>
      <c r="F12" s="31"/>
      <c r="L12" s="31" t="s">
        <v>386</v>
      </c>
    </row>
    <row r="13" spans="1:12" ht="12.75">
      <c r="A13" s="29">
        <v>9</v>
      </c>
      <c r="C13" s="30">
        <v>6</v>
      </c>
      <c r="D13" s="30"/>
      <c r="E13" s="31" t="s">
        <v>377</v>
      </c>
      <c r="F13" s="31"/>
      <c r="L13" s="31" t="s">
        <v>386</v>
      </c>
    </row>
    <row r="14" spans="1:12" ht="12.75">
      <c r="A14" s="29">
        <v>10</v>
      </c>
      <c r="C14" s="30">
        <v>7</v>
      </c>
      <c r="D14" s="30"/>
      <c r="E14" s="31" t="s">
        <v>378</v>
      </c>
      <c r="F14" s="31"/>
      <c r="L14" s="31" t="s">
        <v>386</v>
      </c>
    </row>
    <row r="15" spans="1:12" ht="12.75">
      <c r="A15" s="29">
        <v>11</v>
      </c>
      <c r="C15" s="30">
        <v>8</v>
      </c>
      <c r="D15" s="30"/>
      <c r="E15" s="31" t="s">
        <v>379</v>
      </c>
      <c r="F15" s="31"/>
      <c r="L15" s="31" t="s">
        <v>386</v>
      </c>
    </row>
    <row r="16" spans="1:12" ht="12.75">
      <c r="A16" s="29">
        <v>12</v>
      </c>
      <c r="C16" s="30">
        <v>9</v>
      </c>
      <c r="D16" s="30"/>
      <c r="E16" s="31" t="s">
        <v>380</v>
      </c>
      <c r="F16" s="31"/>
      <c r="L16" s="31" t="s">
        <v>386</v>
      </c>
    </row>
    <row r="17" spans="1:12" ht="12.75">
      <c r="A17" s="29">
        <v>13</v>
      </c>
      <c r="C17" s="30">
        <v>10</v>
      </c>
      <c r="D17" s="30"/>
      <c r="E17" s="31" t="s">
        <v>381</v>
      </c>
      <c r="F17" s="31"/>
      <c r="L17" s="31" t="s">
        <v>386</v>
      </c>
    </row>
    <row r="18" spans="1:12" ht="12.75">
      <c r="A18" s="29">
        <v>14</v>
      </c>
      <c r="C18" s="30">
        <v>11</v>
      </c>
      <c r="D18" s="30"/>
      <c r="E18" s="31" t="s">
        <v>382</v>
      </c>
      <c r="F18" s="31"/>
      <c r="L18" s="31" t="s">
        <v>386</v>
      </c>
    </row>
    <row r="19" spans="1:12" ht="12.75">
      <c r="A19" s="29">
        <v>15</v>
      </c>
      <c r="C19" s="30">
        <v>12</v>
      </c>
      <c r="D19" s="30"/>
      <c r="E19" s="31" t="s">
        <v>383</v>
      </c>
      <c r="F19" s="31"/>
      <c r="L19" s="31" t="s">
        <v>386</v>
      </c>
    </row>
    <row r="20" spans="1:12" ht="12.75">
      <c r="A20" s="29">
        <v>16</v>
      </c>
      <c r="C20" s="30">
        <v>13</v>
      </c>
      <c r="D20" s="30"/>
      <c r="E20" s="31" t="s">
        <v>368</v>
      </c>
      <c r="F20" s="31"/>
      <c r="L20" s="31" t="s">
        <v>386</v>
      </c>
    </row>
    <row r="21" spans="1:12" ht="12.75">
      <c r="A21" s="29">
        <v>17</v>
      </c>
      <c r="C21" s="30">
        <v>14</v>
      </c>
      <c r="D21" s="30"/>
      <c r="E21" s="31" t="s">
        <v>369</v>
      </c>
      <c r="F21" s="31"/>
      <c r="L21" s="31" t="s">
        <v>386</v>
      </c>
    </row>
    <row r="22" spans="1:12" ht="12.75">
      <c r="A22" s="29">
        <v>18</v>
      </c>
      <c r="C22" s="30">
        <v>15</v>
      </c>
      <c r="D22" s="30"/>
      <c r="E22" s="31" t="s">
        <v>370</v>
      </c>
      <c r="F22" s="31"/>
      <c r="L22" s="31" t="s">
        <v>386</v>
      </c>
    </row>
    <row r="23" spans="1:12" ht="12.75">
      <c r="A23" s="29">
        <v>19</v>
      </c>
      <c r="C23" s="30">
        <v>16</v>
      </c>
      <c r="D23" s="30"/>
      <c r="E23" s="31" t="s">
        <v>371</v>
      </c>
      <c r="F23" s="31"/>
      <c r="L23" s="31" t="s">
        <v>386</v>
      </c>
    </row>
    <row r="24" spans="1:12" ht="12.75">
      <c r="A24" s="29">
        <v>20</v>
      </c>
      <c r="C24" s="30">
        <v>17</v>
      </c>
      <c r="D24" s="30"/>
      <c r="E24" s="31" t="s">
        <v>372</v>
      </c>
      <c r="F24" s="31"/>
      <c r="L24" s="31" t="s">
        <v>386</v>
      </c>
    </row>
    <row r="25" spans="1:12" ht="12.75">
      <c r="A25" s="29">
        <v>21</v>
      </c>
      <c r="C25" s="30">
        <v>18</v>
      </c>
      <c r="D25" s="30"/>
      <c r="E25" s="31" t="s">
        <v>389</v>
      </c>
      <c r="F25" s="31"/>
      <c r="L25" s="31" t="s">
        <v>384</v>
      </c>
    </row>
    <row r="26" spans="1:12" ht="12.75">
      <c r="A26" s="29">
        <v>22</v>
      </c>
      <c r="C26" s="30">
        <v>19</v>
      </c>
      <c r="D26" s="30"/>
      <c r="E26" s="31" t="s">
        <v>388</v>
      </c>
      <c r="F26" s="31"/>
      <c r="L26" s="31" t="s">
        <v>384</v>
      </c>
    </row>
    <row r="27" spans="1:12" ht="12.75">
      <c r="A27" s="29">
        <v>23</v>
      </c>
      <c r="C27" s="30">
        <v>20</v>
      </c>
      <c r="D27" s="30"/>
      <c r="E27" s="31" t="s">
        <v>387</v>
      </c>
      <c r="F27" s="31"/>
      <c r="L27" s="31" t="s">
        <v>384</v>
      </c>
    </row>
    <row r="28" spans="1:12" ht="12.75">
      <c r="A28" s="29">
        <v>24</v>
      </c>
      <c r="C28" s="30">
        <v>21</v>
      </c>
      <c r="D28" s="30"/>
      <c r="E28" s="31" t="s">
        <v>376</v>
      </c>
      <c r="F28" s="31"/>
      <c r="L28" s="31" t="s">
        <v>384</v>
      </c>
    </row>
  </sheetData>
  <printOptions/>
  <pageMargins left="0.75" right="0.75" top="1" bottom="1" header="0.5" footer="0.5"/>
  <pageSetup fitToHeight="1" fitToWidth="1" horizontalDpi="600" verticalDpi="600" orientation="landscape" paperSize="13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0"/>
  <sheetViews>
    <sheetView workbookViewId="0" topLeftCell="A1">
      <selection activeCell="A1" sqref="A1:A16384"/>
    </sheetView>
  </sheetViews>
  <sheetFormatPr defaultColWidth="9.140625" defaultRowHeight="12.75"/>
  <cols>
    <col min="2" max="2" width="6.00390625" style="0" customWidth="1"/>
    <col min="3" max="3" width="5.7109375" style="0" customWidth="1"/>
    <col min="4" max="4" width="19.28125" style="0" customWidth="1"/>
    <col min="5" max="5" width="7.00390625" style="0" customWidth="1"/>
    <col min="6" max="6" width="6.28125" style="0" customWidth="1"/>
    <col min="7" max="7" width="16.421875" style="0" customWidth="1"/>
    <col min="8" max="8" width="6.8515625" style="0" customWidth="1"/>
    <col min="9" max="9" width="6.28125" style="0" customWidth="1"/>
    <col min="10" max="10" width="15.57421875" style="0" customWidth="1"/>
    <col min="11" max="11" width="7.00390625" style="0" customWidth="1"/>
    <col min="12" max="12" width="5.8515625" style="0" customWidth="1"/>
    <col min="13" max="13" width="14.421875" style="0" customWidth="1"/>
    <col min="14" max="14" width="6.8515625" style="0" customWidth="1"/>
    <col min="15" max="15" width="6.28125" style="0" customWidth="1"/>
    <col min="16" max="16" width="16.140625" style="0" customWidth="1"/>
    <col min="17" max="17" width="7.00390625" style="0" customWidth="1"/>
  </cols>
  <sheetData>
    <row r="2" ht="12.75">
      <c r="B2" s="4" t="s">
        <v>432</v>
      </c>
    </row>
    <row r="4" spans="2:17" ht="12.75">
      <c r="B4" s="5" t="s">
        <v>0</v>
      </c>
      <c r="C4" s="367" t="s">
        <v>47</v>
      </c>
      <c r="D4" s="367"/>
      <c r="E4" s="367"/>
      <c r="F4" s="367" t="s">
        <v>48</v>
      </c>
      <c r="G4" s="367"/>
      <c r="H4" s="367"/>
      <c r="I4" s="367" t="s">
        <v>49</v>
      </c>
      <c r="J4" s="367"/>
      <c r="K4" s="367"/>
      <c r="L4" s="367" t="s">
        <v>50</v>
      </c>
      <c r="M4" s="367"/>
      <c r="N4" s="367"/>
      <c r="O4" s="367" t="s">
        <v>51</v>
      </c>
      <c r="P4" s="367"/>
      <c r="Q4" s="367"/>
    </row>
    <row r="5" spans="2:17" ht="12.75">
      <c r="B5" s="5"/>
      <c r="C5" s="245" t="s">
        <v>52</v>
      </c>
      <c r="D5" s="245" t="s">
        <v>53</v>
      </c>
      <c r="E5" s="245" t="s">
        <v>37</v>
      </c>
      <c r="F5" s="245" t="s">
        <v>52</v>
      </c>
      <c r="G5" s="245" t="s">
        <v>53</v>
      </c>
      <c r="H5" s="245" t="s">
        <v>37</v>
      </c>
      <c r="I5" s="245" t="s">
        <v>52</v>
      </c>
      <c r="J5" s="245" t="s">
        <v>53</v>
      </c>
      <c r="K5" s="245" t="s">
        <v>37</v>
      </c>
      <c r="L5" s="245" t="s">
        <v>52</v>
      </c>
      <c r="M5" s="245" t="s">
        <v>53</v>
      </c>
      <c r="N5" s="245" t="s">
        <v>37</v>
      </c>
      <c r="O5" s="245" t="s">
        <v>52</v>
      </c>
      <c r="P5" s="245" t="s">
        <v>53</v>
      </c>
      <c r="Q5" s="245" t="s">
        <v>37</v>
      </c>
    </row>
    <row r="6" spans="2:17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25.5">
      <c r="B7" s="7">
        <v>1987</v>
      </c>
      <c r="C7" s="2" t="s">
        <v>54</v>
      </c>
      <c r="D7" s="2" t="s">
        <v>55</v>
      </c>
      <c r="E7" s="2">
        <v>555</v>
      </c>
      <c r="F7" s="2" t="s">
        <v>56</v>
      </c>
      <c r="G7" s="2" t="s">
        <v>57</v>
      </c>
      <c r="H7" s="2">
        <v>514</v>
      </c>
      <c r="I7" s="2" t="s">
        <v>58</v>
      </c>
      <c r="J7" s="2" t="s">
        <v>59</v>
      </c>
      <c r="K7" s="2">
        <v>501</v>
      </c>
      <c r="L7" s="2" t="s">
        <v>56</v>
      </c>
      <c r="M7" s="2" t="s">
        <v>60</v>
      </c>
      <c r="N7" s="2">
        <v>435</v>
      </c>
      <c r="O7" s="2" t="s">
        <v>61</v>
      </c>
      <c r="P7" s="2" t="s">
        <v>62</v>
      </c>
      <c r="Q7" s="2">
        <v>427</v>
      </c>
    </row>
    <row r="8" spans="2:17" ht="12.75">
      <c r="B8" s="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25.5">
      <c r="B9" s="7">
        <v>1997</v>
      </c>
      <c r="C9" s="2" t="s">
        <v>61</v>
      </c>
      <c r="D9" s="2" t="s">
        <v>62</v>
      </c>
      <c r="E9" s="2">
        <v>726</v>
      </c>
      <c r="F9" s="2" t="s">
        <v>54</v>
      </c>
      <c r="G9" s="2" t="s">
        <v>63</v>
      </c>
      <c r="H9" s="2">
        <v>464</v>
      </c>
      <c r="I9" s="2" t="s">
        <v>58</v>
      </c>
      <c r="J9" s="2" t="s">
        <v>64</v>
      </c>
      <c r="K9" s="2">
        <v>436</v>
      </c>
      <c r="L9" s="2" t="s">
        <v>58</v>
      </c>
      <c r="M9" s="2" t="s">
        <v>65</v>
      </c>
      <c r="N9" s="2">
        <v>353</v>
      </c>
      <c r="O9" s="2" t="s">
        <v>66</v>
      </c>
      <c r="P9" s="2" t="s">
        <v>67</v>
      </c>
      <c r="Q9" s="2">
        <v>315</v>
      </c>
    </row>
    <row r="10" spans="2:17" ht="25.5">
      <c r="B10" s="7">
        <v>1998</v>
      </c>
      <c r="C10" s="2" t="s">
        <v>61</v>
      </c>
      <c r="D10" s="2" t="s">
        <v>62</v>
      </c>
      <c r="E10" s="2">
        <v>748</v>
      </c>
      <c r="F10" s="2" t="s">
        <v>54</v>
      </c>
      <c r="G10" s="2" t="s">
        <v>63</v>
      </c>
      <c r="H10" s="2">
        <v>585</v>
      </c>
      <c r="I10" s="186" t="s">
        <v>68</v>
      </c>
      <c r="J10" s="186" t="s">
        <v>69</v>
      </c>
      <c r="K10" s="186">
        <v>392</v>
      </c>
      <c r="L10" s="2" t="s">
        <v>70</v>
      </c>
      <c r="M10" s="2" t="s">
        <v>71</v>
      </c>
      <c r="N10" s="2">
        <v>345</v>
      </c>
      <c r="O10" s="2" t="s">
        <v>58</v>
      </c>
      <c r="P10" s="2" t="s">
        <v>72</v>
      </c>
      <c r="Q10" s="2">
        <v>330</v>
      </c>
    </row>
    <row r="11" spans="2:17" ht="25.5">
      <c r="B11" s="7">
        <v>1999</v>
      </c>
      <c r="C11" s="186" t="s">
        <v>68</v>
      </c>
      <c r="D11" s="186" t="s">
        <v>73</v>
      </c>
      <c r="E11" s="186">
        <v>695</v>
      </c>
      <c r="F11" s="2" t="s">
        <v>61</v>
      </c>
      <c r="G11" s="2" t="s">
        <v>74</v>
      </c>
      <c r="H11" s="2">
        <v>644</v>
      </c>
      <c r="I11" s="2" t="s">
        <v>54</v>
      </c>
      <c r="J11" s="2" t="s">
        <v>63</v>
      </c>
      <c r="K11" s="2">
        <v>584</v>
      </c>
      <c r="L11" s="186" t="s">
        <v>68</v>
      </c>
      <c r="M11" s="186" t="s">
        <v>75</v>
      </c>
      <c r="N11" s="186">
        <v>578</v>
      </c>
      <c r="O11" s="2" t="s">
        <v>58</v>
      </c>
      <c r="P11" s="2" t="s">
        <v>76</v>
      </c>
      <c r="Q11" s="2">
        <v>341</v>
      </c>
    </row>
    <row r="12" spans="2:17" ht="38.25">
      <c r="B12" s="7">
        <v>2000</v>
      </c>
      <c r="C12" s="186" t="s">
        <v>68</v>
      </c>
      <c r="D12" s="186" t="s">
        <v>69</v>
      </c>
      <c r="E12" s="186">
        <v>789</v>
      </c>
      <c r="F12" s="186" t="s">
        <v>68</v>
      </c>
      <c r="G12" s="186" t="s">
        <v>77</v>
      </c>
      <c r="H12" s="186">
        <v>780</v>
      </c>
      <c r="I12" s="186" t="s">
        <v>68</v>
      </c>
      <c r="J12" s="186" t="s">
        <v>78</v>
      </c>
      <c r="K12" s="186">
        <v>706</v>
      </c>
      <c r="L12" s="2" t="s">
        <v>54</v>
      </c>
      <c r="M12" s="2" t="s">
        <v>63</v>
      </c>
      <c r="N12" s="2">
        <v>670</v>
      </c>
      <c r="O12" s="2" t="s">
        <v>61</v>
      </c>
      <c r="P12" s="2" t="s">
        <v>79</v>
      </c>
      <c r="Q12" s="2">
        <v>638</v>
      </c>
    </row>
    <row r="13" spans="2:17" ht="25.5">
      <c r="B13" s="7">
        <v>2001</v>
      </c>
      <c r="C13" s="2" t="s">
        <v>54</v>
      </c>
      <c r="D13" s="2" t="s">
        <v>80</v>
      </c>
      <c r="E13" s="2">
        <v>791</v>
      </c>
      <c r="F13" s="186" t="s">
        <v>68</v>
      </c>
      <c r="G13" s="186" t="s">
        <v>78</v>
      </c>
      <c r="H13" s="186">
        <v>728</v>
      </c>
      <c r="I13" s="2" t="s">
        <v>61</v>
      </c>
      <c r="J13" s="2" t="s">
        <v>79</v>
      </c>
      <c r="K13" s="2">
        <v>535</v>
      </c>
      <c r="L13" s="186" t="s">
        <v>68</v>
      </c>
      <c r="M13" s="186" t="s">
        <v>75</v>
      </c>
      <c r="N13" s="186">
        <v>519</v>
      </c>
      <c r="O13" s="2" t="s">
        <v>66</v>
      </c>
      <c r="P13" s="2" t="s">
        <v>67</v>
      </c>
      <c r="Q13" s="2">
        <v>428</v>
      </c>
    </row>
    <row r="14" spans="2:17" ht="25.5">
      <c r="B14" s="7">
        <v>2002</v>
      </c>
      <c r="C14" s="186" t="s">
        <v>68</v>
      </c>
      <c r="D14" s="186" t="s">
        <v>81</v>
      </c>
      <c r="E14" s="186">
        <v>1018</v>
      </c>
      <c r="F14" s="186" t="s">
        <v>68</v>
      </c>
      <c r="G14" s="186" t="s">
        <v>78</v>
      </c>
      <c r="H14" s="186">
        <v>928</v>
      </c>
      <c r="I14" s="2" t="s">
        <v>54</v>
      </c>
      <c r="J14" s="2" t="s">
        <v>63</v>
      </c>
      <c r="K14" s="2">
        <v>902</v>
      </c>
      <c r="L14" s="2" t="s">
        <v>61</v>
      </c>
      <c r="M14" s="2" t="s">
        <v>74</v>
      </c>
      <c r="N14" s="2">
        <v>535</v>
      </c>
      <c r="O14" s="186" t="s">
        <v>68</v>
      </c>
      <c r="P14" s="186" t="s">
        <v>82</v>
      </c>
      <c r="Q14" s="186">
        <v>520</v>
      </c>
    </row>
    <row r="15" spans="2:17" ht="38.25">
      <c r="B15" s="7">
        <v>2003</v>
      </c>
      <c r="C15" s="2" t="s">
        <v>54</v>
      </c>
      <c r="D15" s="2" t="s">
        <v>63</v>
      </c>
      <c r="E15" s="2">
        <v>718</v>
      </c>
      <c r="F15" s="2" t="s">
        <v>61</v>
      </c>
      <c r="G15" s="2" t="s">
        <v>74</v>
      </c>
      <c r="H15" s="2">
        <v>648</v>
      </c>
      <c r="I15" s="186" t="s">
        <v>68</v>
      </c>
      <c r="J15" s="186" t="s">
        <v>83</v>
      </c>
      <c r="K15" s="186">
        <v>492</v>
      </c>
      <c r="L15" s="2" t="s">
        <v>58</v>
      </c>
      <c r="M15" s="2" t="s">
        <v>65</v>
      </c>
      <c r="N15" s="2">
        <v>461</v>
      </c>
      <c r="O15" s="186" t="s">
        <v>68</v>
      </c>
      <c r="P15" s="186" t="s">
        <v>84</v>
      </c>
      <c r="Q15" s="186">
        <v>423</v>
      </c>
    </row>
    <row r="16" spans="2:17" ht="25.5">
      <c r="B16" s="7">
        <v>2004</v>
      </c>
      <c r="C16" s="186" t="s">
        <v>68</v>
      </c>
      <c r="D16" s="186" t="s">
        <v>81</v>
      </c>
      <c r="E16" s="186">
        <v>861</v>
      </c>
      <c r="F16" s="2" t="s">
        <v>54</v>
      </c>
      <c r="G16" s="2" t="s">
        <v>63</v>
      </c>
      <c r="H16" s="2">
        <v>717</v>
      </c>
      <c r="I16" s="2" t="s">
        <v>61</v>
      </c>
      <c r="J16" s="2" t="s">
        <v>79</v>
      </c>
      <c r="K16" s="2">
        <v>624</v>
      </c>
      <c r="L16" s="186" t="s">
        <v>68</v>
      </c>
      <c r="M16" s="186" t="s">
        <v>75</v>
      </c>
      <c r="N16" s="186">
        <v>433</v>
      </c>
      <c r="O16" s="2" t="s">
        <v>66</v>
      </c>
      <c r="P16" s="2" t="s">
        <v>67</v>
      </c>
      <c r="Q16" s="2">
        <v>417</v>
      </c>
    </row>
    <row r="17" spans="2:17" ht="25.5">
      <c r="B17" s="7">
        <v>2005</v>
      </c>
      <c r="C17" s="2" t="s">
        <v>54</v>
      </c>
      <c r="D17" s="2" t="s">
        <v>63</v>
      </c>
      <c r="E17" s="2">
        <v>609</v>
      </c>
      <c r="F17" s="2" t="s">
        <v>61</v>
      </c>
      <c r="G17" s="2" t="s">
        <v>74</v>
      </c>
      <c r="H17" s="2">
        <v>555</v>
      </c>
      <c r="I17" s="2" t="s">
        <v>58</v>
      </c>
      <c r="J17" s="2" t="s">
        <v>59</v>
      </c>
      <c r="K17" s="2">
        <v>476</v>
      </c>
      <c r="L17" s="2" t="s">
        <v>85</v>
      </c>
      <c r="M17" s="2" t="s">
        <v>86</v>
      </c>
      <c r="N17" s="2">
        <v>407</v>
      </c>
      <c r="O17" s="2" t="s">
        <v>85</v>
      </c>
      <c r="P17" s="2" t="s">
        <v>87</v>
      </c>
      <c r="Q17" s="2">
        <v>397</v>
      </c>
    </row>
    <row r="18" spans="2:17" ht="51">
      <c r="B18" s="7">
        <v>2006</v>
      </c>
      <c r="C18" s="186" t="s">
        <v>68</v>
      </c>
      <c r="D18" s="186" t="s">
        <v>69</v>
      </c>
      <c r="E18" s="186">
        <v>693</v>
      </c>
      <c r="F18" s="2" t="s">
        <v>54</v>
      </c>
      <c r="G18" s="2" t="s">
        <v>63</v>
      </c>
      <c r="H18" s="2">
        <v>610</v>
      </c>
      <c r="I18" s="2" t="s">
        <v>85</v>
      </c>
      <c r="J18" s="2" t="s">
        <v>87</v>
      </c>
      <c r="K18" s="2">
        <v>472</v>
      </c>
      <c r="L18" s="186" t="s">
        <v>68</v>
      </c>
      <c r="M18" s="186" t="s">
        <v>433</v>
      </c>
      <c r="N18" s="186">
        <v>455</v>
      </c>
      <c r="O18" s="186" t="s">
        <v>68</v>
      </c>
      <c r="P18" s="186" t="s">
        <v>88</v>
      </c>
      <c r="Q18" s="186">
        <v>430</v>
      </c>
    </row>
    <row r="20" ht="12.75">
      <c r="B20" s="4"/>
    </row>
  </sheetData>
  <mergeCells count="5">
    <mergeCell ref="O4:Q4"/>
    <mergeCell ref="C4:E4"/>
    <mergeCell ref="F4:H4"/>
    <mergeCell ref="I4:K4"/>
    <mergeCell ref="L4:N4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5"/>
  <sheetViews>
    <sheetView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25" width="5.7109375" style="0" customWidth="1"/>
  </cols>
  <sheetData>
    <row r="2" ht="12.75">
      <c r="B2" s="4" t="s">
        <v>434</v>
      </c>
    </row>
    <row r="4" spans="2:26" ht="13.5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ht="12.75">
      <c r="B5" s="257" t="s">
        <v>36</v>
      </c>
      <c r="C5" s="253">
        <v>1987</v>
      </c>
      <c r="D5" s="254"/>
      <c r="E5" s="271"/>
      <c r="F5" s="253">
        <v>1997</v>
      </c>
      <c r="G5" s="276"/>
      <c r="H5" s="253">
        <v>1998</v>
      </c>
      <c r="I5" s="276"/>
      <c r="J5" s="253">
        <v>1999</v>
      </c>
      <c r="K5" s="276"/>
      <c r="L5" s="253">
        <v>2000</v>
      </c>
      <c r="M5" s="276"/>
      <c r="N5" s="253">
        <v>2001</v>
      </c>
      <c r="O5" s="276"/>
      <c r="P5" s="253">
        <v>2002</v>
      </c>
      <c r="Q5" s="276"/>
      <c r="R5" s="253">
        <v>2003</v>
      </c>
      <c r="S5" s="276"/>
      <c r="T5" s="279">
        <v>2004</v>
      </c>
      <c r="U5" s="276"/>
      <c r="V5" s="253">
        <v>2005</v>
      </c>
      <c r="W5" s="276"/>
      <c r="X5" s="253">
        <v>2006</v>
      </c>
      <c r="Y5" s="255"/>
      <c r="Z5" s="33"/>
    </row>
    <row r="6" spans="2:26" ht="12.75">
      <c r="B6" s="258"/>
      <c r="C6" s="79" t="s">
        <v>109</v>
      </c>
      <c r="D6" s="79" t="s">
        <v>110</v>
      </c>
      <c r="E6" s="272"/>
      <c r="F6" s="79" t="s">
        <v>109</v>
      </c>
      <c r="G6" s="272" t="s">
        <v>110</v>
      </c>
      <c r="H6" s="79" t="s">
        <v>109</v>
      </c>
      <c r="I6" s="272" t="s">
        <v>110</v>
      </c>
      <c r="J6" s="79" t="s">
        <v>109</v>
      </c>
      <c r="K6" s="272" t="s">
        <v>110</v>
      </c>
      <c r="L6" s="79" t="s">
        <v>109</v>
      </c>
      <c r="M6" s="272" t="s">
        <v>110</v>
      </c>
      <c r="N6" s="79" t="s">
        <v>109</v>
      </c>
      <c r="O6" s="272" t="s">
        <v>110</v>
      </c>
      <c r="P6" s="79" t="s">
        <v>109</v>
      </c>
      <c r="Q6" s="272" t="s">
        <v>110</v>
      </c>
      <c r="R6" s="79" t="s">
        <v>109</v>
      </c>
      <c r="S6" s="272" t="s">
        <v>110</v>
      </c>
      <c r="T6" s="280" t="s">
        <v>109</v>
      </c>
      <c r="U6" s="272" t="s">
        <v>110</v>
      </c>
      <c r="V6" s="79" t="s">
        <v>109</v>
      </c>
      <c r="W6" s="272" t="s">
        <v>110</v>
      </c>
      <c r="X6" s="79" t="s">
        <v>109</v>
      </c>
      <c r="Y6" s="256" t="s">
        <v>110</v>
      </c>
      <c r="Z6" s="33"/>
    </row>
    <row r="7" spans="2:26" ht="12.75">
      <c r="B7" s="258" t="s">
        <v>97</v>
      </c>
      <c r="C7" s="33">
        <v>11</v>
      </c>
      <c r="D7" s="33">
        <v>93</v>
      </c>
      <c r="E7" s="34"/>
      <c r="F7" s="33">
        <v>40</v>
      </c>
      <c r="G7" s="34">
        <v>93</v>
      </c>
      <c r="H7" s="33">
        <v>33</v>
      </c>
      <c r="I7" s="34">
        <v>94</v>
      </c>
      <c r="J7" s="33">
        <v>31</v>
      </c>
      <c r="K7" s="34">
        <v>92</v>
      </c>
      <c r="L7" s="33">
        <v>31</v>
      </c>
      <c r="M7" s="34">
        <v>91</v>
      </c>
      <c r="N7" s="33">
        <v>34</v>
      </c>
      <c r="O7" s="34">
        <v>94</v>
      </c>
      <c r="P7" s="33">
        <v>18</v>
      </c>
      <c r="Q7" s="34">
        <v>76</v>
      </c>
      <c r="R7" s="33">
        <v>24</v>
      </c>
      <c r="S7" s="34">
        <v>78</v>
      </c>
      <c r="T7" s="35">
        <v>22</v>
      </c>
      <c r="U7" s="34">
        <v>81</v>
      </c>
      <c r="V7" s="33">
        <v>26</v>
      </c>
      <c r="W7" s="34">
        <v>81</v>
      </c>
      <c r="X7" s="33">
        <v>24</v>
      </c>
      <c r="Y7" s="50">
        <v>82</v>
      </c>
      <c r="Z7" s="33"/>
    </row>
    <row r="8" spans="2:26" ht="12.75">
      <c r="B8" s="258" t="s">
        <v>98</v>
      </c>
      <c r="C8" s="33">
        <v>5</v>
      </c>
      <c r="D8" s="33">
        <v>54</v>
      </c>
      <c r="E8" s="34"/>
      <c r="F8" s="33">
        <v>21</v>
      </c>
      <c r="G8" s="34">
        <v>69</v>
      </c>
      <c r="H8" s="33">
        <v>24</v>
      </c>
      <c r="I8" s="34">
        <v>72</v>
      </c>
      <c r="J8" s="33">
        <v>24</v>
      </c>
      <c r="K8" s="34">
        <v>74</v>
      </c>
      <c r="L8" s="33">
        <v>23</v>
      </c>
      <c r="M8" s="34">
        <v>74</v>
      </c>
      <c r="N8" s="33">
        <v>24</v>
      </c>
      <c r="O8" s="34">
        <v>74</v>
      </c>
      <c r="P8" s="33">
        <v>20</v>
      </c>
      <c r="Q8" s="34">
        <v>72</v>
      </c>
      <c r="R8" s="33">
        <v>24</v>
      </c>
      <c r="S8" s="34">
        <v>73</v>
      </c>
      <c r="T8" s="35">
        <v>22</v>
      </c>
      <c r="U8" s="34">
        <v>73</v>
      </c>
      <c r="V8" s="33">
        <v>29</v>
      </c>
      <c r="W8" s="34">
        <v>77</v>
      </c>
      <c r="X8" s="33">
        <v>30</v>
      </c>
      <c r="Y8" s="50">
        <v>75</v>
      </c>
      <c r="Z8" s="33"/>
    </row>
    <row r="9" spans="2:26" ht="12.75">
      <c r="B9" s="258" t="s">
        <v>99</v>
      </c>
      <c r="C9" s="33">
        <v>10</v>
      </c>
      <c r="D9" s="33">
        <v>70</v>
      </c>
      <c r="E9" s="34"/>
      <c r="F9" s="33">
        <v>29</v>
      </c>
      <c r="G9" s="34">
        <v>83</v>
      </c>
      <c r="H9" s="33">
        <v>18</v>
      </c>
      <c r="I9" s="34">
        <v>94</v>
      </c>
      <c r="J9" s="33">
        <v>21</v>
      </c>
      <c r="K9" s="34">
        <v>86</v>
      </c>
      <c r="L9" s="33">
        <v>23</v>
      </c>
      <c r="M9" s="34">
        <v>87</v>
      </c>
      <c r="N9" s="33">
        <v>26</v>
      </c>
      <c r="O9" s="34">
        <v>87</v>
      </c>
      <c r="P9" s="33">
        <v>27</v>
      </c>
      <c r="Q9" s="34">
        <v>87</v>
      </c>
      <c r="R9" s="33">
        <v>26</v>
      </c>
      <c r="S9" s="34">
        <v>89</v>
      </c>
      <c r="T9" s="35">
        <v>30</v>
      </c>
      <c r="U9" s="34">
        <v>90</v>
      </c>
      <c r="V9" s="33">
        <v>37</v>
      </c>
      <c r="W9" s="34">
        <v>94</v>
      </c>
      <c r="X9" s="33">
        <v>34</v>
      </c>
      <c r="Y9" s="50">
        <v>94</v>
      </c>
      <c r="Z9" s="33"/>
    </row>
    <row r="10" spans="2:26" ht="12.75">
      <c r="B10" s="258" t="s">
        <v>100</v>
      </c>
      <c r="C10" s="33">
        <v>2</v>
      </c>
      <c r="D10" s="33">
        <v>56</v>
      </c>
      <c r="E10" s="34"/>
      <c r="F10" s="33">
        <v>8</v>
      </c>
      <c r="G10" s="34">
        <v>63</v>
      </c>
      <c r="H10" s="33">
        <v>9</v>
      </c>
      <c r="I10" s="34">
        <v>63</v>
      </c>
      <c r="J10" s="33">
        <v>12</v>
      </c>
      <c r="K10" s="34">
        <v>62</v>
      </c>
      <c r="L10" s="33">
        <v>11</v>
      </c>
      <c r="M10" s="34">
        <v>62</v>
      </c>
      <c r="N10" s="33">
        <v>13</v>
      </c>
      <c r="O10" s="34">
        <v>62</v>
      </c>
      <c r="P10" s="33">
        <v>8</v>
      </c>
      <c r="Q10" s="34">
        <v>58</v>
      </c>
      <c r="R10" s="33">
        <v>8</v>
      </c>
      <c r="S10" s="34">
        <v>59</v>
      </c>
      <c r="T10" s="35">
        <v>12</v>
      </c>
      <c r="U10" s="34">
        <v>60</v>
      </c>
      <c r="V10" s="33">
        <v>9</v>
      </c>
      <c r="W10" s="34">
        <v>60</v>
      </c>
      <c r="X10" s="33">
        <v>11</v>
      </c>
      <c r="Y10" s="50">
        <v>60</v>
      </c>
      <c r="Z10" s="33"/>
    </row>
    <row r="11" spans="2:26" ht="12.75">
      <c r="B11" s="258" t="s">
        <v>101</v>
      </c>
      <c r="C11" s="33">
        <v>3</v>
      </c>
      <c r="D11" s="33">
        <v>60</v>
      </c>
      <c r="E11" s="34"/>
      <c r="F11" s="33">
        <v>13</v>
      </c>
      <c r="G11" s="34">
        <v>79</v>
      </c>
      <c r="H11" s="33">
        <v>14</v>
      </c>
      <c r="I11" s="34">
        <v>79</v>
      </c>
      <c r="J11" s="33">
        <v>15</v>
      </c>
      <c r="K11" s="34">
        <v>79</v>
      </c>
      <c r="L11" s="33">
        <v>17</v>
      </c>
      <c r="M11" s="34">
        <v>78</v>
      </c>
      <c r="N11" s="33">
        <v>17</v>
      </c>
      <c r="O11" s="34">
        <v>79</v>
      </c>
      <c r="P11" s="33">
        <v>20</v>
      </c>
      <c r="Q11" s="34">
        <v>75</v>
      </c>
      <c r="R11" s="33">
        <v>19</v>
      </c>
      <c r="S11" s="34">
        <v>81</v>
      </c>
      <c r="T11" s="35">
        <v>24</v>
      </c>
      <c r="U11" s="277">
        <v>83</v>
      </c>
      <c r="V11" s="33">
        <v>27</v>
      </c>
      <c r="W11" s="34">
        <v>84</v>
      </c>
      <c r="X11" s="33">
        <v>29</v>
      </c>
      <c r="Y11" s="50">
        <v>84</v>
      </c>
      <c r="Z11" s="33"/>
    </row>
    <row r="12" spans="2:26" ht="12.75">
      <c r="B12" s="258" t="s">
        <v>102</v>
      </c>
      <c r="C12" s="33">
        <v>1</v>
      </c>
      <c r="D12" s="33">
        <v>57</v>
      </c>
      <c r="E12" s="34"/>
      <c r="F12" s="33">
        <v>20</v>
      </c>
      <c r="G12" s="34">
        <v>76</v>
      </c>
      <c r="H12" s="33">
        <v>18</v>
      </c>
      <c r="I12" s="34">
        <v>77</v>
      </c>
      <c r="J12" s="33">
        <v>16</v>
      </c>
      <c r="K12" s="34">
        <v>77</v>
      </c>
      <c r="L12" s="33">
        <v>17</v>
      </c>
      <c r="M12" s="34">
        <v>79</v>
      </c>
      <c r="N12" s="33">
        <v>18</v>
      </c>
      <c r="O12" s="34">
        <v>82</v>
      </c>
      <c r="P12" s="33">
        <v>16</v>
      </c>
      <c r="Q12" s="34">
        <v>78</v>
      </c>
      <c r="R12" s="33">
        <v>16</v>
      </c>
      <c r="S12" s="34">
        <v>80</v>
      </c>
      <c r="T12" s="35">
        <v>18</v>
      </c>
      <c r="U12" s="34">
        <v>81</v>
      </c>
      <c r="V12" s="33">
        <v>9</v>
      </c>
      <c r="W12" s="34">
        <v>72</v>
      </c>
      <c r="X12" s="33">
        <v>7</v>
      </c>
      <c r="Y12" s="50">
        <v>75</v>
      </c>
      <c r="Z12" s="33"/>
    </row>
    <row r="13" spans="2:26" ht="12.75">
      <c r="B13" s="258" t="s">
        <v>103</v>
      </c>
      <c r="C13" s="33">
        <v>6</v>
      </c>
      <c r="D13" s="33">
        <v>46</v>
      </c>
      <c r="E13" s="34"/>
      <c r="F13" s="33">
        <v>15</v>
      </c>
      <c r="G13" s="34">
        <v>57</v>
      </c>
      <c r="H13" s="33">
        <v>18</v>
      </c>
      <c r="I13" s="34">
        <v>58</v>
      </c>
      <c r="J13" s="33">
        <v>21</v>
      </c>
      <c r="K13" s="34">
        <v>57</v>
      </c>
      <c r="L13" s="33">
        <v>18</v>
      </c>
      <c r="M13" s="34">
        <v>57</v>
      </c>
      <c r="N13" s="33">
        <v>18</v>
      </c>
      <c r="O13" s="34">
        <v>57</v>
      </c>
      <c r="P13" s="33">
        <v>18</v>
      </c>
      <c r="Q13" s="34">
        <v>56</v>
      </c>
      <c r="R13" s="33">
        <v>18</v>
      </c>
      <c r="S13" s="34">
        <v>56</v>
      </c>
      <c r="T13" s="35">
        <v>18</v>
      </c>
      <c r="U13" s="34">
        <v>56</v>
      </c>
      <c r="V13" s="33">
        <v>16</v>
      </c>
      <c r="W13" s="277">
        <v>55</v>
      </c>
      <c r="X13" s="33">
        <v>14</v>
      </c>
      <c r="Y13" s="50">
        <v>54</v>
      </c>
      <c r="Z13" s="33"/>
    </row>
    <row r="14" spans="2:26" ht="12.75">
      <c r="B14" s="258" t="s">
        <v>104</v>
      </c>
      <c r="C14" s="33">
        <v>6</v>
      </c>
      <c r="D14" s="33">
        <v>42</v>
      </c>
      <c r="E14" s="34"/>
      <c r="F14" s="33">
        <v>9</v>
      </c>
      <c r="G14" s="34">
        <v>100</v>
      </c>
      <c r="H14" s="33">
        <v>15</v>
      </c>
      <c r="I14" s="34">
        <v>117</v>
      </c>
      <c r="J14" s="33">
        <v>20</v>
      </c>
      <c r="K14" s="34">
        <v>131</v>
      </c>
      <c r="L14" s="33">
        <v>25</v>
      </c>
      <c r="M14" s="34">
        <v>149</v>
      </c>
      <c r="N14" s="33">
        <v>27</v>
      </c>
      <c r="O14" s="34">
        <v>180</v>
      </c>
      <c r="P14" s="33">
        <v>27</v>
      </c>
      <c r="Q14" s="34">
        <v>175</v>
      </c>
      <c r="R14" s="33">
        <v>30</v>
      </c>
      <c r="S14" s="34">
        <v>196</v>
      </c>
      <c r="T14" s="35">
        <v>36</v>
      </c>
      <c r="U14" s="34">
        <v>213</v>
      </c>
      <c r="V14" s="33">
        <v>48</v>
      </c>
      <c r="W14" s="34">
        <v>243</v>
      </c>
      <c r="X14" s="33">
        <v>63</v>
      </c>
      <c r="Y14" s="50">
        <v>257</v>
      </c>
      <c r="Z14" s="33"/>
    </row>
    <row r="15" spans="2:26" ht="12.75">
      <c r="B15" s="258" t="s">
        <v>105</v>
      </c>
      <c r="C15" s="33">
        <v>11</v>
      </c>
      <c r="D15" s="33">
        <v>42</v>
      </c>
      <c r="E15" s="34"/>
      <c r="F15" s="33">
        <v>56</v>
      </c>
      <c r="G15" s="34">
        <v>145</v>
      </c>
      <c r="H15" s="13">
        <v>62</v>
      </c>
      <c r="I15" s="277">
        <v>155</v>
      </c>
      <c r="J15" s="33">
        <v>68</v>
      </c>
      <c r="K15" s="34">
        <v>163</v>
      </c>
      <c r="L15" s="33">
        <v>72</v>
      </c>
      <c r="M15" s="34">
        <v>170</v>
      </c>
      <c r="N15" s="33">
        <v>71</v>
      </c>
      <c r="O15" s="34">
        <v>177</v>
      </c>
      <c r="P15" s="33">
        <v>68</v>
      </c>
      <c r="Q15" s="34">
        <v>183</v>
      </c>
      <c r="R15" s="33">
        <v>96</v>
      </c>
      <c r="S15" s="34">
        <v>198</v>
      </c>
      <c r="T15" s="35">
        <v>98</v>
      </c>
      <c r="U15" s="34">
        <v>221</v>
      </c>
      <c r="V15" s="33">
        <v>99</v>
      </c>
      <c r="W15" s="34">
        <v>241</v>
      </c>
      <c r="X15" s="33">
        <v>102</v>
      </c>
      <c r="Y15" s="50">
        <v>255</v>
      </c>
      <c r="Z15" s="33"/>
    </row>
    <row r="16" spans="2:26" ht="13.5" thickBot="1">
      <c r="B16" s="259" t="s">
        <v>106</v>
      </c>
      <c r="C16" s="266">
        <v>6</v>
      </c>
      <c r="D16" s="266">
        <v>56</v>
      </c>
      <c r="E16" s="273"/>
      <c r="F16" s="266">
        <v>69</v>
      </c>
      <c r="G16" s="273">
        <v>167</v>
      </c>
      <c r="H16" s="267">
        <v>62</v>
      </c>
      <c r="I16" s="278">
        <v>183</v>
      </c>
      <c r="J16" s="266">
        <v>68</v>
      </c>
      <c r="K16" s="273">
        <v>210</v>
      </c>
      <c r="L16" s="266">
        <v>69</v>
      </c>
      <c r="M16" s="273">
        <v>223</v>
      </c>
      <c r="N16" s="266">
        <v>79</v>
      </c>
      <c r="O16" s="273">
        <v>258</v>
      </c>
      <c r="P16" s="266">
        <v>66</v>
      </c>
      <c r="Q16" s="273">
        <v>284</v>
      </c>
      <c r="R16" s="266">
        <v>231</v>
      </c>
      <c r="S16" s="273">
        <v>321</v>
      </c>
      <c r="T16" s="281">
        <v>114</v>
      </c>
      <c r="U16" s="273">
        <v>376</v>
      </c>
      <c r="V16" s="266">
        <v>152</v>
      </c>
      <c r="W16" s="285">
        <v>440</v>
      </c>
      <c r="X16" s="266">
        <v>169</v>
      </c>
      <c r="Y16" s="268">
        <v>490</v>
      </c>
      <c r="Z16" s="33"/>
    </row>
    <row r="17" spans="2:26" ht="12.75">
      <c r="B17" s="265" t="s">
        <v>435</v>
      </c>
      <c r="C17" s="13"/>
      <c r="D17" s="13"/>
      <c r="E17" s="277"/>
      <c r="F17" s="13"/>
      <c r="G17" s="290"/>
      <c r="H17" s="153"/>
      <c r="I17" s="289"/>
      <c r="J17" s="13"/>
      <c r="K17" s="290"/>
      <c r="L17" s="13"/>
      <c r="M17" s="290"/>
      <c r="N17" s="13"/>
      <c r="O17" s="290"/>
      <c r="P17" s="13"/>
      <c r="Q17" s="290"/>
      <c r="R17" s="13"/>
      <c r="S17" s="277"/>
      <c r="T17" s="11"/>
      <c r="U17" s="290"/>
      <c r="V17" s="13"/>
      <c r="W17" s="291"/>
      <c r="X17" s="13"/>
      <c r="Y17" s="50"/>
      <c r="Z17" s="33"/>
    </row>
    <row r="18" spans="2:26" ht="12.75">
      <c r="B18" s="258" t="s">
        <v>436</v>
      </c>
      <c r="C18" s="223"/>
      <c r="D18" s="232">
        <f>+C16/D16</f>
        <v>0.10714285714285714</v>
      </c>
      <c r="E18" s="287"/>
      <c r="F18" s="232"/>
      <c r="G18" s="287">
        <f>+F16/G16</f>
        <v>0.41317365269461076</v>
      </c>
      <c r="H18" s="262"/>
      <c r="I18" s="287">
        <f>+H16/I16</f>
        <v>0.33879781420765026</v>
      </c>
      <c r="J18" s="232"/>
      <c r="K18" s="287">
        <f>+J16/K16</f>
        <v>0.3238095238095238</v>
      </c>
      <c r="L18" s="232"/>
      <c r="M18" s="287">
        <f>+L16/M16</f>
        <v>0.3094170403587444</v>
      </c>
      <c r="N18" s="232"/>
      <c r="O18" s="287">
        <f>+N16/O16</f>
        <v>0.3062015503875969</v>
      </c>
      <c r="P18" s="232"/>
      <c r="Q18" s="287">
        <f>+P16/Q16</f>
        <v>0.2323943661971831</v>
      </c>
      <c r="R18" s="232"/>
      <c r="S18" s="232">
        <f>+R16/S16</f>
        <v>0.719626168224299</v>
      </c>
      <c r="T18" s="288"/>
      <c r="U18" s="287">
        <f>+T16/U16</f>
        <v>0.30319148936170215</v>
      </c>
      <c r="V18" s="232"/>
      <c r="W18" s="287">
        <f>+V16/W16</f>
        <v>0.34545454545454546</v>
      </c>
      <c r="X18" s="232"/>
      <c r="Y18" s="292">
        <f>+X16/Y16</f>
        <v>0.3448979591836735</v>
      </c>
      <c r="Z18" s="33"/>
    </row>
    <row r="19" spans="2:26" ht="12.75">
      <c r="B19" s="258"/>
      <c r="C19" s="13"/>
      <c r="D19" s="13"/>
      <c r="E19" s="277"/>
      <c r="F19" s="13"/>
      <c r="G19" s="277"/>
      <c r="H19" s="153"/>
      <c r="I19" s="286"/>
      <c r="J19" s="13"/>
      <c r="K19" s="277"/>
      <c r="L19" s="13"/>
      <c r="M19" s="277"/>
      <c r="N19" s="13"/>
      <c r="O19" s="277"/>
      <c r="P19" s="13"/>
      <c r="Q19" s="277"/>
      <c r="R19" s="13"/>
      <c r="S19" s="277"/>
      <c r="T19" s="11"/>
      <c r="U19" s="277"/>
      <c r="V19" s="13"/>
      <c r="W19" s="34"/>
      <c r="X19" s="13"/>
      <c r="Y19" s="50"/>
      <c r="Z19" s="33"/>
    </row>
    <row r="20" spans="2:26" ht="12.75">
      <c r="B20" s="258" t="s">
        <v>107</v>
      </c>
      <c r="C20" s="153">
        <f>SUM(C7:C16)</f>
        <v>61</v>
      </c>
      <c r="D20" s="153">
        <f>SUM(D7:D16)</f>
        <v>576</v>
      </c>
      <c r="E20" s="286"/>
      <c r="F20" s="153">
        <f>SUM(F7:F16)</f>
        <v>280</v>
      </c>
      <c r="G20" s="286">
        <f aca="true" t="shared" si="0" ref="G20:Y20">SUM(G7:G16)</f>
        <v>932</v>
      </c>
      <c r="H20" s="153">
        <f t="shared" si="0"/>
        <v>273</v>
      </c>
      <c r="I20" s="286">
        <f t="shared" si="0"/>
        <v>992</v>
      </c>
      <c r="J20" s="153">
        <f t="shared" si="0"/>
        <v>296</v>
      </c>
      <c r="K20" s="286">
        <f t="shared" si="0"/>
        <v>1031</v>
      </c>
      <c r="L20" s="153">
        <f t="shared" si="0"/>
        <v>306</v>
      </c>
      <c r="M20" s="286">
        <f t="shared" si="0"/>
        <v>1070</v>
      </c>
      <c r="N20" s="153">
        <f t="shared" si="0"/>
        <v>327</v>
      </c>
      <c r="O20" s="286">
        <f t="shared" si="0"/>
        <v>1150</v>
      </c>
      <c r="P20" s="153">
        <f t="shared" si="0"/>
        <v>288</v>
      </c>
      <c r="Q20" s="286">
        <f t="shared" si="0"/>
        <v>1144</v>
      </c>
      <c r="R20" s="153">
        <f t="shared" si="0"/>
        <v>492</v>
      </c>
      <c r="S20" s="286">
        <f t="shared" si="0"/>
        <v>1231</v>
      </c>
      <c r="T20" s="293">
        <f t="shared" si="0"/>
        <v>394</v>
      </c>
      <c r="U20" s="286">
        <f t="shared" si="0"/>
        <v>1334</v>
      </c>
      <c r="V20" s="153">
        <f t="shared" si="0"/>
        <v>452</v>
      </c>
      <c r="W20" s="286">
        <f>SUM(W7:W16)</f>
        <v>1447</v>
      </c>
      <c r="X20" s="153">
        <f t="shared" si="0"/>
        <v>483</v>
      </c>
      <c r="Y20" s="294">
        <f t="shared" si="0"/>
        <v>1526</v>
      </c>
      <c r="Z20" s="33"/>
    </row>
    <row r="21" spans="2:26" s="20" customFormat="1" ht="12.75">
      <c r="B21" s="265" t="s">
        <v>435</v>
      </c>
      <c r="C21" s="262"/>
      <c r="D21" s="262">
        <f>+C20/D20</f>
        <v>0.10590277777777778</v>
      </c>
      <c r="E21" s="274"/>
      <c r="F21" s="262"/>
      <c r="G21" s="274">
        <f>+F20/G20</f>
        <v>0.30042918454935624</v>
      </c>
      <c r="H21" s="262"/>
      <c r="I21" s="274">
        <f>+H20/I20</f>
        <v>0.2752016129032258</v>
      </c>
      <c r="J21" s="262"/>
      <c r="K21" s="274">
        <f>+J20/K20</f>
        <v>0.2870999030067895</v>
      </c>
      <c r="L21" s="262"/>
      <c r="M21" s="274">
        <f>+L20/M20</f>
        <v>0.28598130841121494</v>
      </c>
      <c r="N21" s="262"/>
      <c r="O21" s="274">
        <f>+N20/O20</f>
        <v>0.2843478260869565</v>
      </c>
      <c r="P21" s="262"/>
      <c r="Q21" s="274">
        <f>+P20/Q20</f>
        <v>0.2517482517482518</v>
      </c>
      <c r="R21" s="262"/>
      <c r="S21" s="274">
        <f>+R20/S20</f>
        <v>0.39967506092607635</v>
      </c>
      <c r="T21" s="283"/>
      <c r="U21" s="274">
        <f>+T20/U20</f>
        <v>0.29535232383808097</v>
      </c>
      <c r="V21" s="262"/>
      <c r="W21" s="274">
        <f>+V20/W20</f>
        <v>0.31237042156185213</v>
      </c>
      <c r="X21" s="262"/>
      <c r="Y21" s="269">
        <f>+X20/Y20</f>
        <v>0.3165137614678899</v>
      </c>
      <c r="Z21" s="264"/>
    </row>
    <row r="22" spans="2:26" s="20" customFormat="1" ht="12.75">
      <c r="B22" s="265"/>
      <c r="C22" s="262"/>
      <c r="D22" s="262"/>
      <c r="E22" s="274"/>
      <c r="F22" s="262"/>
      <c r="G22" s="274"/>
      <c r="H22" s="262"/>
      <c r="I22" s="274"/>
      <c r="J22" s="262"/>
      <c r="K22" s="274"/>
      <c r="L22" s="262"/>
      <c r="M22" s="274"/>
      <c r="N22" s="262"/>
      <c r="O22" s="274"/>
      <c r="P22" s="262"/>
      <c r="Q22" s="274"/>
      <c r="R22" s="262"/>
      <c r="S22" s="274"/>
      <c r="T22" s="283"/>
      <c r="U22" s="274"/>
      <c r="V22" s="262"/>
      <c r="W22" s="274"/>
      <c r="X22" s="262"/>
      <c r="Y22" s="269"/>
      <c r="Z22" s="264"/>
    </row>
    <row r="23" spans="2:26" ht="12.75">
      <c r="B23" s="258" t="s">
        <v>108</v>
      </c>
      <c r="C23" s="153">
        <v>4</v>
      </c>
      <c r="D23" s="153">
        <v>38</v>
      </c>
      <c r="E23" s="286"/>
      <c r="F23" s="153">
        <v>55</v>
      </c>
      <c r="G23" s="286">
        <v>110</v>
      </c>
      <c r="H23" s="153">
        <v>54</v>
      </c>
      <c r="I23" s="286">
        <v>119</v>
      </c>
      <c r="J23" s="153">
        <v>57</v>
      </c>
      <c r="K23" s="286">
        <v>139</v>
      </c>
      <c r="L23" s="153">
        <v>62</v>
      </c>
      <c r="M23" s="286">
        <v>151</v>
      </c>
      <c r="N23" s="153">
        <v>63</v>
      </c>
      <c r="O23" s="286">
        <v>175</v>
      </c>
      <c r="P23" s="153">
        <v>55</v>
      </c>
      <c r="Q23" s="286">
        <v>194</v>
      </c>
      <c r="R23" s="153">
        <v>81</v>
      </c>
      <c r="S23" s="286">
        <v>229</v>
      </c>
      <c r="T23" s="293">
        <v>90</v>
      </c>
      <c r="U23" s="286">
        <v>275</v>
      </c>
      <c r="V23" s="153">
        <v>128</v>
      </c>
      <c r="W23" s="286">
        <v>327</v>
      </c>
      <c r="X23" s="153">
        <v>137</v>
      </c>
      <c r="Y23" s="294">
        <v>366</v>
      </c>
      <c r="Z23" s="33"/>
    </row>
    <row r="24" spans="2:26" s="20" customFormat="1" ht="13.5" thickBot="1">
      <c r="B24" s="260" t="s">
        <v>435</v>
      </c>
      <c r="C24" s="261"/>
      <c r="D24" s="261">
        <f>+C23/D23</f>
        <v>0.10526315789473684</v>
      </c>
      <c r="E24" s="275"/>
      <c r="F24" s="263"/>
      <c r="G24" s="275">
        <f>+F23/G23</f>
        <v>0.5</v>
      </c>
      <c r="H24" s="263"/>
      <c r="I24" s="275">
        <f>+H23/I23</f>
        <v>0.453781512605042</v>
      </c>
      <c r="J24" s="263"/>
      <c r="K24" s="275">
        <f>+J23/K23</f>
        <v>0.41007194244604317</v>
      </c>
      <c r="L24" s="263"/>
      <c r="M24" s="275">
        <f>+L23/M23</f>
        <v>0.4105960264900662</v>
      </c>
      <c r="N24" s="263"/>
      <c r="O24" s="275">
        <f>+N23/O23</f>
        <v>0.36</v>
      </c>
      <c r="P24" s="263"/>
      <c r="Q24" s="275">
        <f>+P23/Q23</f>
        <v>0.28350515463917525</v>
      </c>
      <c r="R24" s="263"/>
      <c r="S24" s="275">
        <f>+R23/S23</f>
        <v>0.3537117903930131</v>
      </c>
      <c r="T24" s="284"/>
      <c r="U24" s="275">
        <f>+T23/U23</f>
        <v>0.32727272727272727</v>
      </c>
      <c r="V24" s="263"/>
      <c r="W24" s="275">
        <f>+V23/W23</f>
        <v>0.39143730886850153</v>
      </c>
      <c r="X24" s="263"/>
      <c r="Y24" s="270">
        <f>+X23/Y23</f>
        <v>0.3743169398907104</v>
      </c>
      <c r="Z24" s="264"/>
    </row>
    <row r="25" spans="2:26" ht="12.7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</sheetData>
  <printOptions/>
  <pageMargins left="0.75" right="0.75" top="1" bottom="1" header="0.5" footer="0.5"/>
  <pageSetup fitToHeight="1" fitToWidth="1" horizontalDpi="300" verticalDpi="3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7"/>
  <sheetViews>
    <sheetView workbookViewId="0" topLeftCell="A1">
      <selection activeCell="A3" sqref="A3"/>
    </sheetView>
  </sheetViews>
  <sheetFormatPr defaultColWidth="9.140625" defaultRowHeight="12.75"/>
  <cols>
    <col min="2" max="2" width="13.421875" style="0" customWidth="1"/>
    <col min="3" max="3" width="6.00390625" style="0" bestFit="1" customWidth="1"/>
    <col min="4" max="4" width="6.00390625" style="0" customWidth="1"/>
    <col min="5" max="5" width="5.57421875" style="0" customWidth="1"/>
    <col min="6" max="25" width="6.00390625" style="0" customWidth="1"/>
  </cols>
  <sheetData>
    <row r="2" ht="12.75">
      <c r="B2" s="4" t="s">
        <v>437</v>
      </c>
    </row>
    <row r="3" spans="2:27" ht="12.7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2:27" ht="13.5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2:27" ht="12.75">
      <c r="B5" s="248" t="s">
        <v>6</v>
      </c>
      <c r="C5" s="201">
        <v>1987</v>
      </c>
      <c r="D5" s="175"/>
      <c r="E5" s="175"/>
      <c r="F5" s="175">
        <v>1997</v>
      </c>
      <c r="G5" s="175"/>
      <c r="H5" s="175">
        <v>1998</v>
      </c>
      <c r="I5" s="175"/>
      <c r="J5" s="175">
        <v>1999</v>
      </c>
      <c r="K5" s="175"/>
      <c r="L5" s="175">
        <v>2000</v>
      </c>
      <c r="M5" s="175"/>
      <c r="N5" s="175">
        <v>2001</v>
      </c>
      <c r="O5" s="175"/>
      <c r="P5" s="175">
        <v>2002</v>
      </c>
      <c r="Q5" s="175"/>
      <c r="R5" s="175">
        <v>2003</v>
      </c>
      <c r="S5" s="175"/>
      <c r="T5" s="175">
        <v>2004</v>
      </c>
      <c r="U5" s="175"/>
      <c r="V5" s="175">
        <v>2005</v>
      </c>
      <c r="W5" s="175"/>
      <c r="X5" s="175">
        <v>2006</v>
      </c>
      <c r="Y5" s="247"/>
      <c r="Z5" s="33"/>
      <c r="AA5" s="33"/>
    </row>
    <row r="6" spans="2:27" ht="12.75">
      <c r="B6" s="151"/>
      <c r="C6" s="82" t="s">
        <v>109</v>
      </c>
      <c r="D6" s="81" t="s">
        <v>110</v>
      </c>
      <c r="E6" s="81"/>
      <c r="F6" s="81" t="s">
        <v>109</v>
      </c>
      <c r="G6" s="81" t="s">
        <v>110</v>
      </c>
      <c r="H6" s="81" t="s">
        <v>109</v>
      </c>
      <c r="I6" s="81" t="s">
        <v>110</v>
      </c>
      <c r="J6" s="81" t="s">
        <v>109</v>
      </c>
      <c r="K6" s="81" t="s">
        <v>110</v>
      </c>
      <c r="L6" s="81" t="s">
        <v>109</v>
      </c>
      <c r="M6" s="81" t="s">
        <v>110</v>
      </c>
      <c r="N6" s="81" t="s">
        <v>109</v>
      </c>
      <c r="O6" s="81" t="s">
        <v>110</v>
      </c>
      <c r="P6" s="81" t="s">
        <v>109</v>
      </c>
      <c r="Q6" s="81" t="s">
        <v>110</v>
      </c>
      <c r="R6" s="81" t="s">
        <v>109</v>
      </c>
      <c r="S6" s="81" t="s">
        <v>110</v>
      </c>
      <c r="T6" s="81" t="s">
        <v>109</v>
      </c>
      <c r="U6" s="81" t="s">
        <v>110</v>
      </c>
      <c r="V6" s="81" t="s">
        <v>109</v>
      </c>
      <c r="W6" s="81" t="s">
        <v>110</v>
      </c>
      <c r="X6" s="81" t="s">
        <v>109</v>
      </c>
      <c r="Y6" s="158" t="s">
        <v>110</v>
      </c>
      <c r="Z6" s="33"/>
      <c r="AA6" s="33"/>
    </row>
    <row r="7" spans="2:27" ht="12.75">
      <c r="B7" s="151" t="s">
        <v>22</v>
      </c>
      <c r="C7" s="43">
        <v>0</v>
      </c>
      <c r="D7" s="163">
        <v>3</v>
      </c>
      <c r="E7" s="163"/>
      <c r="F7" s="163">
        <v>11</v>
      </c>
      <c r="G7" s="163">
        <v>16</v>
      </c>
      <c r="H7" s="163">
        <v>10</v>
      </c>
      <c r="I7" s="163">
        <v>16</v>
      </c>
      <c r="J7" s="163">
        <v>11</v>
      </c>
      <c r="K7" s="163">
        <v>18</v>
      </c>
      <c r="L7" s="163">
        <v>11</v>
      </c>
      <c r="M7" s="163">
        <v>18</v>
      </c>
      <c r="N7" s="163">
        <v>10</v>
      </c>
      <c r="O7" s="196">
        <v>19</v>
      </c>
      <c r="P7" s="163">
        <v>6</v>
      </c>
      <c r="Q7" s="163">
        <v>20</v>
      </c>
      <c r="R7" s="163">
        <v>13</v>
      </c>
      <c r="S7" s="163">
        <v>24</v>
      </c>
      <c r="T7" s="163">
        <v>10</v>
      </c>
      <c r="U7" s="163">
        <v>28</v>
      </c>
      <c r="V7" s="163">
        <v>12</v>
      </c>
      <c r="W7" s="163">
        <v>32</v>
      </c>
      <c r="X7" s="163">
        <v>14</v>
      </c>
      <c r="Y7" s="198">
        <v>34</v>
      </c>
      <c r="Z7" s="33"/>
      <c r="AA7" s="33"/>
    </row>
    <row r="8" spans="2:27" ht="12.75">
      <c r="B8" s="151" t="s">
        <v>17</v>
      </c>
      <c r="C8" s="43">
        <v>0</v>
      </c>
      <c r="D8" s="163">
        <v>3</v>
      </c>
      <c r="E8" s="163"/>
      <c r="F8" s="163">
        <v>7</v>
      </c>
      <c r="G8" s="163">
        <v>14</v>
      </c>
      <c r="H8" s="163">
        <v>5</v>
      </c>
      <c r="I8" s="163">
        <v>17</v>
      </c>
      <c r="J8" s="163">
        <v>6</v>
      </c>
      <c r="K8" s="163">
        <v>24</v>
      </c>
      <c r="L8" s="163">
        <v>7</v>
      </c>
      <c r="M8" s="163">
        <v>28</v>
      </c>
      <c r="N8" s="163">
        <v>10</v>
      </c>
      <c r="O8" s="163">
        <v>34</v>
      </c>
      <c r="P8" s="163">
        <v>5</v>
      </c>
      <c r="Q8" s="163">
        <v>41</v>
      </c>
      <c r="R8" s="163">
        <v>9</v>
      </c>
      <c r="S8" s="163">
        <v>57</v>
      </c>
      <c r="T8" s="163">
        <v>19</v>
      </c>
      <c r="U8" s="163">
        <v>70</v>
      </c>
      <c r="V8" s="163">
        <v>27</v>
      </c>
      <c r="W8" s="163">
        <v>74</v>
      </c>
      <c r="X8" s="163">
        <v>28</v>
      </c>
      <c r="Y8" s="198">
        <v>78</v>
      </c>
      <c r="Z8" s="33"/>
      <c r="AA8" s="33"/>
    </row>
    <row r="9" spans="2:27" ht="12.75">
      <c r="B9" s="151" t="s">
        <v>111</v>
      </c>
      <c r="C9" s="43">
        <v>1</v>
      </c>
      <c r="D9" s="163">
        <v>2</v>
      </c>
      <c r="E9" s="163"/>
      <c r="F9" s="163">
        <v>0</v>
      </c>
      <c r="G9" s="163">
        <v>2</v>
      </c>
      <c r="H9" s="163">
        <v>2</v>
      </c>
      <c r="I9" s="163">
        <v>2</v>
      </c>
      <c r="J9" s="163">
        <v>0</v>
      </c>
      <c r="K9" s="163">
        <v>2</v>
      </c>
      <c r="L9" s="163">
        <v>0</v>
      </c>
      <c r="M9" s="163">
        <v>2</v>
      </c>
      <c r="N9" s="163">
        <v>0</v>
      </c>
      <c r="O9" s="163">
        <v>3</v>
      </c>
      <c r="P9" s="163">
        <v>0</v>
      </c>
      <c r="Q9" s="163">
        <v>5</v>
      </c>
      <c r="R9" s="163">
        <v>6</v>
      </c>
      <c r="S9" s="163">
        <v>6</v>
      </c>
      <c r="T9" s="163">
        <v>5</v>
      </c>
      <c r="U9" s="163">
        <v>7</v>
      </c>
      <c r="V9" s="163">
        <v>5</v>
      </c>
      <c r="W9" s="163">
        <v>9</v>
      </c>
      <c r="X9" s="163">
        <v>5</v>
      </c>
      <c r="Y9" s="198">
        <v>10</v>
      </c>
      <c r="Z9" s="33"/>
      <c r="AA9" s="33"/>
    </row>
    <row r="10" spans="2:27" ht="12.75">
      <c r="B10" s="151" t="s">
        <v>112</v>
      </c>
      <c r="C10" s="43">
        <v>1</v>
      </c>
      <c r="D10" s="163">
        <v>5</v>
      </c>
      <c r="E10" s="163"/>
      <c r="F10" s="163">
        <v>4</v>
      </c>
      <c r="G10" s="163">
        <v>8</v>
      </c>
      <c r="H10" s="163">
        <v>3</v>
      </c>
      <c r="I10" s="163">
        <v>8</v>
      </c>
      <c r="J10" s="163">
        <v>2</v>
      </c>
      <c r="K10" s="163">
        <v>9</v>
      </c>
      <c r="L10" s="163">
        <v>2</v>
      </c>
      <c r="M10" s="163">
        <v>10</v>
      </c>
      <c r="N10" s="163">
        <v>4</v>
      </c>
      <c r="O10" s="163">
        <v>11</v>
      </c>
      <c r="P10" s="163">
        <v>5</v>
      </c>
      <c r="Q10" s="163">
        <v>12</v>
      </c>
      <c r="R10" s="163">
        <v>12</v>
      </c>
      <c r="S10" s="163">
        <v>15</v>
      </c>
      <c r="T10" s="163">
        <v>4</v>
      </c>
      <c r="U10" s="163">
        <v>15</v>
      </c>
      <c r="V10" s="163">
        <v>7</v>
      </c>
      <c r="W10" s="163">
        <v>19</v>
      </c>
      <c r="X10" s="163">
        <v>8</v>
      </c>
      <c r="Y10" s="198">
        <v>23</v>
      </c>
      <c r="Z10" s="33"/>
      <c r="AA10" s="33"/>
    </row>
    <row r="11" spans="2:27" ht="12.75">
      <c r="B11" s="151" t="s">
        <v>113</v>
      </c>
      <c r="C11" s="43"/>
      <c r="D11" s="163"/>
      <c r="E11" s="163"/>
      <c r="F11" s="163">
        <v>0</v>
      </c>
      <c r="G11" s="163">
        <v>2</v>
      </c>
      <c r="H11" s="163">
        <v>0</v>
      </c>
      <c r="I11" s="163">
        <v>2</v>
      </c>
      <c r="J11" s="163">
        <v>0</v>
      </c>
      <c r="K11" s="163">
        <v>2</v>
      </c>
      <c r="L11" s="163">
        <v>1</v>
      </c>
      <c r="M11" s="163">
        <v>3</v>
      </c>
      <c r="N11" s="163">
        <v>1</v>
      </c>
      <c r="O11" s="163">
        <v>3</v>
      </c>
      <c r="P11" s="163">
        <v>0</v>
      </c>
      <c r="Q11" s="163">
        <v>3</v>
      </c>
      <c r="R11" s="163">
        <v>1</v>
      </c>
      <c r="S11" s="163">
        <v>3</v>
      </c>
      <c r="T11" s="163">
        <v>1</v>
      </c>
      <c r="U11" s="163">
        <v>5</v>
      </c>
      <c r="V11" s="196">
        <v>1</v>
      </c>
      <c r="W11" s="163">
        <v>5</v>
      </c>
      <c r="X11" s="163">
        <v>2</v>
      </c>
      <c r="Y11" s="198">
        <v>8</v>
      </c>
      <c r="Z11" s="33"/>
      <c r="AA11" s="33"/>
    </row>
    <row r="12" spans="2:27" ht="12.75">
      <c r="B12" s="151" t="s">
        <v>24</v>
      </c>
      <c r="C12" s="43">
        <v>0</v>
      </c>
      <c r="D12" s="163">
        <v>3</v>
      </c>
      <c r="E12" s="163"/>
      <c r="F12" s="163">
        <v>6</v>
      </c>
      <c r="G12" s="163">
        <v>13</v>
      </c>
      <c r="H12" s="163">
        <v>6</v>
      </c>
      <c r="I12" s="163">
        <v>15</v>
      </c>
      <c r="J12" s="163">
        <v>8</v>
      </c>
      <c r="K12" s="163">
        <v>17</v>
      </c>
      <c r="L12" s="163">
        <v>9</v>
      </c>
      <c r="M12" s="163">
        <v>18</v>
      </c>
      <c r="N12" s="163">
        <v>9</v>
      </c>
      <c r="O12" s="163">
        <v>20</v>
      </c>
      <c r="P12" s="163">
        <v>8</v>
      </c>
      <c r="Q12" s="163">
        <v>20</v>
      </c>
      <c r="R12" s="163">
        <v>7</v>
      </c>
      <c r="S12" s="196">
        <v>23</v>
      </c>
      <c r="T12" s="163">
        <v>8</v>
      </c>
      <c r="U12" s="163">
        <v>30</v>
      </c>
      <c r="V12" s="163">
        <v>16</v>
      </c>
      <c r="W12" s="163">
        <v>44</v>
      </c>
      <c r="X12" s="163">
        <v>18</v>
      </c>
      <c r="Y12" s="198">
        <v>52</v>
      </c>
      <c r="Z12" s="33"/>
      <c r="AA12" s="33"/>
    </row>
    <row r="13" spans="2:27" ht="12.75">
      <c r="B13" s="151" t="s">
        <v>25</v>
      </c>
      <c r="C13" s="43">
        <v>0</v>
      </c>
      <c r="D13" s="163">
        <v>6</v>
      </c>
      <c r="E13" s="163"/>
      <c r="F13" s="163">
        <v>3</v>
      </c>
      <c r="G13" s="163">
        <v>10</v>
      </c>
      <c r="H13" s="163">
        <v>4</v>
      </c>
      <c r="I13" s="163">
        <v>10</v>
      </c>
      <c r="J13" s="163">
        <v>4</v>
      </c>
      <c r="K13" s="163">
        <v>10</v>
      </c>
      <c r="L13" s="163">
        <v>4</v>
      </c>
      <c r="M13" s="163">
        <v>11</v>
      </c>
      <c r="N13" s="163">
        <v>4</v>
      </c>
      <c r="O13" s="163">
        <v>11</v>
      </c>
      <c r="P13" s="163">
        <v>2</v>
      </c>
      <c r="Q13" s="163">
        <v>11</v>
      </c>
      <c r="R13" s="163">
        <v>2</v>
      </c>
      <c r="S13" s="163">
        <v>11</v>
      </c>
      <c r="T13" s="163">
        <v>1</v>
      </c>
      <c r="U13" s="163">
        <v>19</v>
      </c>
      <c r="V13" s="163">
        <v>4</v>
      </c>
      <c r="W13" s="196">
        <v>33</v>
      </c>
      <c r="X13" s="163">
        <v>6</v>
      </c>
      <c r="Y13" s="198">
        <v>35</v>
      </c>
      <c r="Z13" s="33"/>
      <c r="AA13" s="33"/>
    </row>
    <row r="14" spans="2:27" ht="12.75">
      <c r="B14" s="151" t="s">
        <v>114</v>
      </c>
      <c r="C14" s="43"/>
      <c r="D14" s="163"/>
      <c r="E14" s="163"/>
      <c r="F14" s="163">
        <v>0</v>
      </c>
      <c r="G14" s="163">
        <v>1</v>
      </c>
      <c r="H14" s="163">
        <v>0</v>
      </c>
      <c r="I14" s="163">
        <v>1</v>
      </c>
      <c r="J14" s="163">
        <v>0</v>
      </c>
      <c r="K14" s="163">
        <v>1</v>
      </c>
      <c r="L14" s="163">
        <v>0</v>
      </c>
      <c r="M14" s="163">
        <v>1</v>
      </c>
      <c r="N14" s="163">
        <v>0</v>
      </c>
      <c r="O14" s="163">
        <v>1</v>
      </c>
      <c r="P14" s="163">
        <v>0</v>
      </c>
      <c r="Q14" s="163">
        <v>1</v>
      </c>
      <c r="R14" s="163">
        <v>0</v>
      </c>
      <c r="S14" s="163">
        <v>1</v>
      </c>
      <c r="T14" s="163">
        <v>0</v>
      </c>
      <c r="U14" s="163">
        <v>1</v>
      </c>
      <c r="V14" s="163">
        <v>0</v>
      </c>
      <c r="W14" s="196">
        <v>1</v>
      </c>
      <c r="X14" s="163">
        <v>0</v>
      </c>
      <c r="Y14" s="198">
        <v>1</v>
      </c>
      <c r="Z14" s="33"/>
      <c r="AA14" s="33"/>
    </row>
    <row r="15" spans="2:27" ht="12.75">
      <c r="B15" s="151" t="s">
        <v>11</v>
      </c>
      <c r="C15" s="43">
        <v>2</v>
      </c>
      <c r="D15" s="163">
        <v>16</v>
      </c>
      <c r="E15" s="163"/>
      <c r="F15" s="163">
        <v>20</v>
      </c>
      <c r="G15" s="163">
        <v>38</v>
      </c>
      <c r="H15" s="196">
        <v>20</v>
      </c>
      <c r="I15" s="196">
        <v>42</v>
      </c>
      <c r="J15" s="163">
        <v>22</v>
      </c>
      <c r="K15" s="163">
        <v>50</v>
      </c>
      <c r="L15" s="163">
        <v>26</v>
      </c>
      <c r="M15" s="163">
        <v>54</v>
      </c>
      <c r="N15" s="163">
        <v>24</v>
      </c>
      <c r="O15" s="163">
        <v>67</v>
      </c>
      <c r="P15" s="163">
        <v>29</v>
      </c>
      <c r="Q15" s="163">
        <v>76</v>
      </c>
      <c r="R15" s="163">
        <v>31</v>
      </c>
      <c r="S15" s="163">
        <v>83</v>
      </c>
      <c r="T15" s="163">
        <v>42</v>
      </c>
      <c r="U15" s="163">
        <v>94</v>
      </c>
      <c r="V15" s="163">
        <v>54</v>
      </c>
      <c r="W15" s="163">
        <v>104</v>
      </c>
      <c r="X15" s="163">
        <v>55</v>
      </c>
      <c r="Y15" s="198">
        <v>119</v>
      </c>
      <c r="Z15" s="33"/>
      <c r="AA15" s="33"/>
    </row>
    <row r="16" spans="2:27" ht="13.5" thickBot="1">
      <c r="B16" s="187" t="s">
        <v>115</v>
      </c>
      <c r="C16" s="202"/>
      <c r="D16" s="304"/>
      <c r="E16" s="304"/>
      <c r="F16" s="304">
        <v>4</v>
      </c>
      <c r="G16" s="304">
        <v>6</v>
      </c>
      <c r="H16" s="305">
        <v>4</v>
      </c>
      <c r="I16" s="305">
        <v>6</v>
      </c>
      <c r="J16" s="304">
        <v>4</v>
      </c>
      <c r="K16" s="304">
        <v>6</v>
      </c>
      <c r="L16" s="304">
        <v>2</v>
      </c>
      <c r="M16" s="304">
        <v>6</v>
      </c>
      <c r="N16" s="304">
        <v>1</v>
      </c>
      <c r="O16" s="304">
        <v>6</v>
      </c>
      <c r="P16" s="304">
        <v>0</v>
      </c>
      <c r="Q16" s="304">
        <v>5</v>
      </c>
      <c r="R16" s="304">
        <v>0</v>
      </c>
      <c r="S16" s="304">
        <v>6</v>
      </c>
      <c r="T16" s="304">
        <v>0</v>
      </c>
      <c r="U16" s="304">
        <v>6</v>
      </c>
      <c r="V16" s="304">
        <v>2</v>
      </c>
      <c r="W16" s="304">
        <v>6</v>
      </c>
      <c r="X16" s="304">
        <v>1</v>
      </c>
      <c r="Y16" s="308">
        <v>6</v>
      </c>
      <c r="Z16" s="33"/>
      <c r="AA16" s="33"/>
    </row>
    <row r="17" spans="2:27" ht="12.75">
      <c r="B17" s="249" t="s">
        <v>116</v>
      </c>
      <c r="C17" s="295">
        <f>SUM(C7:C15)</f>
        <v>4</v>
      </c>
      <c r="D17" s="197">
        <f>SUM(D7:D15)</f>
        <v>38</v>
      </c>
      <c r="E17" s="197"/>
      <c r="F17" s="197">
        <f>SUM(F7:F16)</f>
        <v>55</v>
      </c>
      <c r="G17" s="197">
        <f aca="true" t="shared" si="0" ref="G17:R17">SUM(G7:G16)</f>
        <v>110</v>
      </c>
      <c r="H17" s="197">
        <f t="shared" si="0"/>
        <v>54</v>
      </c>
      <c r="I17" s="197">
        <f t="shared" si="0"/>
        <v>119</v>
      </c>
      <c r="J17" s="197">
        <f t="shared" si="0"/>
        <v>57</v>
      </c>
      <c r="K17" s="197">
        <f t="shared" si="0"/>
        <v>139</v>
      </c>
      <c r="L17" s="197">
        <f t="shared" si="0"/>
        <v>62</v>
      </c>
      <c r="M17" s="197">
        <f t="shared" si="0"/>
        <v>151</v>
      </c>
      <c r="N17" s="197">
        <f t="shared" si="0"/>
        <v>63</v>
      </c>
      <c r="O17" s="197">
        <f t="shared" si="0"/>
        <v>175</v>
      </c>
      <c r="P17" s="197">
        <f t="shared" si="0"/>
        <v>55</v>
      </c>
      <c r="Q17" s="197">
        <f t="shared" si="0"/>
        <v>194</v>
      </c>
      <c r="R17" s="197">
        <f t="shared" si="0"/>
        <v>81</v>
      </c>
      <c r="S17" s="197">
        <f aca="true" t="shared" si="1" ref="S17:Y17">SUM(S7:S16)</f>
        <v>229</v>
      </c>
      <c r="T17" s="197">
        <f t="shared" si="1"/>
        <v>90</v>
      </c>
      <c r="U17" s="197">
        <f t="shared" si="1"/>
        <v>275</v>
      </c>
      <c r="V17" s="197">
        <f t="shared" si="1"/>
        <v>128</v>
      </c>
      <c r="W17" s="197">
        <f t="shared" si="1"/>
        <v>327</v>
      </c>
      <c r="X17" s="197">
        <f t="shared" si="1"/>
        <v>137</v>
      </c>
      <c r="Y17" s="298">
        <f t="shared" si="1"/>
        <v>366</v>
      </c>
      <c r="Z17" s="33"/>
      <c r="AA17" s="33"/>
    </row>
    <row r="18" spans="2:27" ht="12.75">
      <c r="B18" s="249" t="s">
        <v>440</v>
      </c>
      <c r="C18" s="87"/>
      <c r="D18" s="306">
        <f>+C17/D17</f>
        <v>0.10526315789473684</v>
      </c>
      <c r="E18" s="306"/>
      <c r="F18" s="306"/>
      <c r="G18" s="306">
        <f>+F17/G17</f>
        <v>0.5</v>
      </c>
      <c r="H18" s="306"/>
      <c r="I18" s="306">
        <f>+H17/I17</f>
        <v>0.453781512605042</v>
      </c>
      <c r="J18" s="306"/>
      <c r="K18" s="306">
        <f>+J17/K17</f>
        <v>0.41007194244604317</v>
      </c>
      <c r="L18" s="306"/>
      <c r="M18" s="306">
        <f>+L17/M17</f>
        <v>0.4105960264900662</v>
      </c>
      <c r="N18" s="306"/>
      <c r="O18" s="306">
        <f>+N17/O17</f>
        <v>0.36</v>
      </c>
      <c r="P18" s="306"/>
      <c r="Q18" s="306">
        <f>+P17/Q17</f>
        <v>0.28350515463917525</v>
      </c>
      <c r="R18" s="306"/>
      <c r="S18" s="306">
        <f>+R17/S17</f>
        <v>0.3537117903930131</v>
      </c>
      <c r="T18" s="306"/>
      <c r="U18" s="306">
        <f>+T17/U17</f>
        <v>0.32727272727272727</v>
      </c>
      <c r="V18" s="306"/>
      <c r="W18" s="306">
        <f>+V17/W17</f>
        <v>0.39143730886850153</v>
      </c>
      <c r="X18" s="306"/>
      <c r="Y18" s="309">
        <f>+X17/Y17</f>
        <v>0.3743169398907104</v>
      </c>
      <c r="Z18" s="33"/>
      <c r="AA18" s="33"/>
    </row>
    <row r="19" spans="2:27" ht="12.75">
      <c r="B19" s="249"/>
      <c r="C19" s="87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9"/>
      <c r="Z19" s="33"/>
      <c r="AA19" s="33"/>
    </row>
    <row r="20" spans="2:27" ht="12.75">
      <c r="B20" s="151" t="s">
        <v>106</v>
      </c>
      <c r="C20" s="296">
        <v>6</v>
      </c>
      <c r="D20" s="197">
        <v>56</v>
      </c>
      <c r="E20" s="197"/>
      <c r="F20" s="297">
        <v>69</v>
      </c>
      <c r="G20" s="297">
        <v>167</v>
      </c>
      <c r="H20" s="297">
        <v>62</v>
      </c>
      <c r="I20" s="297">
        <v>183</v>
      </c>
      <c r="J20" s="297">
        <v>68</v>
      </c>
      <c r="K20" s="297">
        <v>210</v>
      </c>
      <c r="L20" s="297">
        <v>69</v>
      </c>
      <c r="M20" s="297">
        <v>223</v>
      </c>
      <c r="N20" s="297">
        <v>79</v>
      </c>
      <c r="O20" s="297">
        <v>258</v>
      </c>
      <c r="P20" s="297">
        <v>66</v>
      </c>
      <c r="Q20" s="297">
        <v>284</v>
      </c>
      <c r="R20" s="297">
        <v>231</v>
      </c>
      <c r="S20" s="297">
        <v>321</v>
      </c>
      <c r="T20" s="297">
        <v>114</v>
      </c>
      <c r="U20" s="297">
        <v>376</v>
      </c>
      <c r="V20" s="297">
        <v>152</v>
      </c>
      <c r="W20" s="297">
        <v>440</v>
      </c>
      <c r="X20" s="297">
        <v>169</v>
      </c>
      <c r="Y20" s="298">
        <v>490</v>
      </c>
      <c r="Z20" s="33"/>
      <c r="AA20" s="33"/>
    </row>
    <row r="21" spans="2:27" ht="12.75">
      <c r="B21" s="251" t="s">
        <v>441</v>
      </c>
      <c r="C21" s="252"/>
      <c r="D21" s="306">
        <f>+C20/D20</f>
        <v>0.10714285714285714</v>
      </c>
      <c r="E21" s="81"/>
      <c r="F21" s="246"/>
      <c r="G21" s="306">
        <f>+F20/G20</f>
        <v>0.41317365269461076</v>
      </c>
      <c r="H21" s="246"/>
      <c r="I21" s="306">
        <f>+H20/I20</f>
        <v>0.33879781420765026</v>
      </c>
      <c r="J21" s="246"/>
      <c r="K21" s="306">
        <f>+J20/K20</f>
        <v>0.3238095238095238</v>
      </c>
      <c r="L21" s="246"/>
      <c r="M21" s="306">
        <f>+L20/M20</f>
        <v>0.3094170403587444</v>
      </c>
      <c r="N21" s="246"/>
      <c r="O21" s="306">
        <f>+N20/O20</f>
        <v>0.3062015503875969</v>
      </c>
      <c r="P21" s="246"/>
      <c r="Q21" s="306">
        <f>+P20/Q20</f>
        <v>0.2323943661971831</v>
      </c>
      <c r="R21" s="246"/>
      <c r="S21" s="306">
        <f>+R20/S20</f>
        <v>0.719626168224299</v>
      </c>
      <c r="T21" s="246"/>
      <c r="U21" s="306">
        <f>+T20/U20</f>
        <v>0.30319148936170215</v>
      </c>
      <c r="V21" s="246"/>
      <c r="W21" s="306">
        <f>+V20/W20</f>
        <v>0.34545454545454546</v>
      </c>
      <c r="X21" s="246"/>
      <c r="Y21" s="309">
        <f>+X20/Y20</f>
        <v>0.3448979591836735</v>
      </c>
      <c r="Z21" s="33"/>
      <c r="AA21" s="33"/>
    </row>
    <row r="22" spans="2:27" ht="12.75">
      <c r="B22" s="251"/>
      <c r="C22" s="252"/>
      <c r="D22" s="306"/>
      <c r="E22" s="81"/>
      <c r="F22" s="246"/>
      <c r="G22" s="306"/>
      <c r="H22" s="246"/>
      <c r="I22" s="306"/>
      <c r="J22" s="246"/>
      <c r="K22" s="306"/>
      <c r="L22" s="246"/>
      <c r="M22" s="306"/>
      <c r="N22" s="246"/>
      <c r="O22" s="306"/>
      <c r="P22" s="246"/>
      <c r="Q22" s="306"/>
      <c r="R22" s="246"/>
      <c r="S22" s="306"/>
      <c r="T22" s="246"/>
      <c r="U22" s="306"/>
      <c r="V22" s="246"/>
      <c r="W22" s="306"/>
      <c r="X22" s="246"/>
      <c r="Y22" s="309"/>
      <c r="Z22" s="33"/>
      <c r="AA22" s="33"/>
    </row>
    <row r="23" spans="2:27" ht="12.75">
      <c r="B23" s="303" t="s">
        <v>438</v>
      </c>
      <c r="C23" s="300" t="s">
        <v>109</v>
      </c>
      <c r="D23" s="301" t="s">
        <v>110</v>
      </c>
      <c r="E23" s="301"/>
      <c r="F23" s="301" t="s">
        <v>109</v>
      </c>
      <c r="G23" s="301" t="s">
        <v>110</v>
      </c>
      <c r="H23" s="301" t="s">
        <v>109</v>
      </c>
      <c r="I23" s="301" t="s">
        <v>110</v>
      </c>
      <c r="J23" s="301" t="s">
        <v>109</v>
      </c>
      <c r="K23" s="301" t="s">
        <v>110</v>
      </c>
      <c r="L23" s="301" t="s">
        <v>109</v>
      </c>
      <c r="M23" s="301" t="s">
        <v>110</v>
      </c>
      <c r="N23" s="301" t="s">
        <v>109</v>
      </c>
      <c r="O23" s="301" t="s">
        <v>110</v>
      </c>
      <c r="P23" s="301" t="s">
        <v>109</v>
      </c>
      <c r="Q23" s="301" t="s">
        <v>110</v>
      </c>
      <c r="R23" s="301" t="s">
        <v>109</v>
      </c>
      <c r="S23" s="301" t="s">
        <v>110</v>
      </c>
      <c r="T23" s="301" t="s">
        <v>109</v>
      </c>
      <c r="U23" s="301" t="s">
        <v>110</v>
      </c>
      <c r="V23" s="301" t="s">
        <v>109</v>
      </c>
      <c r="W23" s="301" t="s">
        <v>110</v>
      </c>
      <c r="X23" s="301" t="s">
        <v>109</v>
      </c>
      <c r="Y23" s="302" t="s">
        <v>110</v>
      </c>
      <c r="Z23" s="33"/>
      <c r="AA23" s="33"/>
    </row>
    <row r="24" spans="2:27" ht="12.75">
      <c r="B24" s="251" t="s">
        <v>428</v>
      </c>
      <c r="C24" s="299">
        <f>+C17/C20</f>
        <v>0.6666666666666666</v>
      </c>
      <c r="D24" s="307">
        <f>+D17/D20</f>
        <v>0.6785714285714286</v>
      </c>
      <c r="E24" s="306"/>
      <c r="F24" s="306">
        <f aca="true" t="shared" si="2" ref="F24:Y24">+F17/F20</f>
        <v>0.7971014492753623</v>
      </c>
      <c r="G24" s="307">
        <f t="shared" si="2"/>
        <v>0.6586826347305389</v>
      </c>
      <c r="H24" s="306">
        <f t="shared" si="2"/>
        <v>0.8709677419354839</v>
      </c>
      <c r="I24" s="307">
        <f t="shared" si="2"/>
        <v>0.6502732240437158</v>
      </c>
      <c r="J24" s="306">
        <f t="shared" si="2"/>
        <v>0.8382352941176471</v>
      </c>
      <c r="K24" s="307">
        <f t="shared" si="2"/>
        <v>0.6619047619047619</v>
      </c>
      <c r="L24" s="306">
        <f t="shared" si="2"/>
        <v>0.8985507246376812</v>
      </c>
      <c r="M24" s="307">
        <f t="shared" si="2"/>
        <v>0.6771300448430493</v>
      </c>
      <c r="N24" s="306">
        <f t="shared" si="2"/>
        <v>0.7974683544303798</v>
      </c>
      <c r="O24" s="307">
        <f t="shared" si="2"/>
        <v>0.6782945736434108</v>
      </c>
      <c r="P24" s="306">
        <f t="shared" si="2"/>
        <v>0.8333333333333334</v>
      </c>
      <c r="Q24" s="307">
        <f t="shared" si="2"/>
        <v>0.6830985915492958</v>
      </c>
      <c r="R24" s="306">
        <f t="shared" si="2"/>
        <v>0.35064935064935066</v>
      </c>
      <c r="S24" s="307">
        <f t="shared" si="2"/>
        <v>0.7133956386292835</v>
      </c>
      <c r="T24" s="306">
        <f t="shared" si="2"/>
        <v>0.7894736842105263</v>
      </c>
      <c r="U24" s="307">
        <f t="shared" si="2"/>
        <v>0.7313829787234043</v>
      </c>
      <c r="V24" s="306">
        <f t="shared" si="2"/>
        <v>0.8421052631578947</v>
      </c>
      <c r="W24" s="307">
        <f t="shared" si="2"/>
        <v>0.7431818181818182</v>
      </c>
      <c r="X24" s="306">
        <f t="shared" si="2"/>
        <v>0.8106508875739645</v>
      </c>
      <c r="Y24" s="310">
        <f t="shared" si="2"/>
        <v>0.746938775510204</v>
      </c>
      <c r="Z24" s="33"/>
      <c r="AA24" s="33"/>
    </row>
    <row r="25" spans="2:27" ht="12.75">
      <c r="B25" s="251"/>
      <c r="C25" s="252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158"/>
      <c r="Z25" s="33"/>
      <c r="AA25" s="33"/>
    </row>
    <row r="26" spans="2:27" ht="13.5" thickBot="1">
      <c r="B26" s="250" t="s">
        <v>107</v>
      </c>
      <c r="C26" s="210">
        <v>61</v>
      </c>
      <c r="D26" s="199">
        <v>576</v>
      </c>
      <c r="E26" s="199"/>
      <c r="F26" s="199">
        <v>280</v>
      </c>
      <c r="G26" s="199">
        <v>932</v>
      </c>
      <c r="H26" s="199">
        <v>273</v>
      </c>
      <c r="I26" s="199">
        <v>992</v>
      </c>
      <c r="J26" s="199">
        <v>296</v>
      </c>
      <c r="K26" s="199">
        <v>1031</v>
      </c>
      <c r="L26" s="199">
        <v>306</v>
      </c>
      <c r="M26" s="199">
        <v>1070</v>
      </c>
      <c r="N26" s="199">
        <v>327</v>
      </c>
      <c r="O26" s="199">
        <v>1150</v>
      </c>
      <c r="P26" s="199">
        <v>288</v>
      </c>
      <c r="Q26" s="199">
        <v>1144</v>
      </c>
      <c r="R26" s="199">
        <v>492</v>
      </c>
      <c r="S26" s="199">
        <v>1231</v>
      </c>
      <c r="T26" s="199">
        <v>394</v>
      </c>
      <c r="U26" s="199">
        <v>1334</v>
      </c>
      <c r="V26" s="199">
        <v>452</v>
      </c>
      <c r="W26" s="199">
        <v>1447</v>
      </c>
      <c r="X26" s="199">
        <v>483</v>
      </c>
      <c r="Y26" s="200">
        <v>1526</v>
      </c>
      <c r="Z26" s="33"/>
      <c r="AA26" s="33"/>
    </row>
    <row r="27" spans="2:27" ht="12.75">
      <c r="B27" s="12"/>
      <c r="C27" s="195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33"/>
      <c r="AA27" s="33"/>
    </row>
    <row r="28" spans="2:27" ht="12.75">
      <c r="B28" s="12"/>
      <c r="C28" s="13"/>
      <c r="D28" s="33"/>
      <c r="E28" s="33"/>
      <c r="F28" s="33"/>
      <c r="G28" s="153" t="s">
        <v>438</v>
      </c>
      <c r="H28" s="222" t="s">
        <v>439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2:27" ht="12.75">
      <c r="B29" s="12"/>
      <c r="C29" s="1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2:27" ht="12.75">
      <c r="B30" s="155" t="s">
        <v>117</v>
      </c>
      <c r="C30" s="9"/>
      <c r="D30" s="1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2:27" ht="12.75">
      <c r="B31" s="1"/>
      <c r="C31" s="1"/>
      <c r="D31" s="1"/>
      <c r="E31" s="33"/>
      <c r="F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2:27" ht="12.75">
      <c r="B32" s="7" t="s">
        <v>113</v>
      </c>
      <c r="C32" s="1">
        <v>0</v>
      </c>
      <c r="D32" s="1">
        <v>1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13"/>
      <c r="V32" s="33"/>
      <c r="W32" s="33"/>
      <c r="X32" s="33"/>
      <c r="Y32" s="33"/>
      <c r="Z32" s="33"/>
      <c r="AA32" s="33"/>
    </row>
    <row r="33" spans="2:27" ht="12.75">
      <c r="B33" s="7" t="s">
        <v>114</v>
      </c>
      <c r="C33" s="1">
        <v>0</v>
      </c>
      <c r="D33" s="1">
        <v>1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2:27" ht="12.75">
      <c r="B34" s="7" t="s">
        <v>115</v>
      </c>
      <c r="C34" s="9">
        <v>0</v>
      </c>
      <c r="D34" s="9">
        <v>2</v>
      </c>
      <c r="E34" s="13"/>
      <c r="F34" s="13"/>
      <c r="G34" s="13"/>
      <c r="H34" s="153"/>
      <c r="I34" s="15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33"/>
      <c r="X34" s="13"/>
      <c r="Y34" s="33"/>
      <c r="Z34" s="33"/>
      <c r="AA34" s="33"/>
    </row>
    <row r="35" spans="2:27" ht="12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2:27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2:27" ht="12.7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</sheetData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9"/>
  <sheetViews>
    <sheetView workbookViewId="0" topLeftCell="A1">
      <selection activeCell="A1" sqref="A1"/>
    </sheetView>
  </sheetViews>
  <sheetFormatPr defaultColWidth="9.140625" defaultRowHeight="12.75"/>
  <cols>
    <col min="2" max="2" width="5.140625" style="0" customWidth="1"/>
    <col min="3" max="3" width="17.28125" style="0" customWidth="1"/>
    <col min="4" max="4" width="23.00390625" style="0" customWidth="1"/>
    <col min="5" max="5" width="13.7109375" style="0" bestFit="1" customWidth="1"/>
    <col min="6" max="6" width="14.421875" style="0" bestFit="1" customWidth="1"/>
    <col min="7" max="7" width="14.28125" style="0" bestFit="1" customWidth="1"/>
    <col min="8" max="8" width="8.8515625" style="0" customWidth="1"/>
  </cols>
  <sheetData>
    <row r="2" ht="12.75">
      <c r="B2" s="358" t="s">
        <v>444</v>
      </c>
    </row>
    <row r="3" ht="13.5" thickBot="1">
      <c r="I3" s="33"/>
    </row>
    <row r="4" spans="2:9" ht="12.75">
      <c r="B4" s="311" t="s">
        <v>247</v>
      </c>
      <c r="C4" s="311" t="s">
        <v>248</v>
      </c>
      <c r="D4" s="312" t="s">
        <v>249</v>
      </c>
      <c r="E4" s="164" t="s">
        <v>443</v>
      </c>
      <c r="F4" s="164" t="s">
        <v>250</v>
      </c>
      <c r="G4" s="164" t="s">
        <v>251</v>
      </c>
      <c r="H4" s="133"/>
      <c r="I4" s="33"/>
    </row>
    <row r="5" spans="2:9" ht="12.75">
      <c r="B5" s="313"/>
      <c r="C5" s="313"/>
      <c r="D5" s="33"/>
      <c r="E5" s="1" t="s">
        <v>442</v>
      </c>
      <c r="F5" s="1"/>
      <c r="G5" s="1" t="s">
        <v>252</v>
      </c>
      <c r="H5" s="46" t="s">
        <v>254</v>
      </c>
      <c r="I5" s="33"/>
    </row>
    <row r="6" spans="2:9" ht="12.75">
      <c r="B6" s="313"/>
      <c r="C6" s="313"/>
      <c r="D6" s="33"/>
      <c r="E6" s="1"/>
      <c r="F6" s="1"/>
      <c r="G6" s="1"/>
      <c r="H6" s="46"/>
      <c r="I6" s="33"/>
    </row>
    <row r="7" spans="2:9" ht="12.75">
      <c r="B7" s="313">
        <v>1</v>
      </c>
      <c r="C7" s="313" t="s">
        <v>22</v>
      </c>
      <c r="D7" s="33" t="s">
        <v>253</v>
      </c>
      <c r="E7" s="1">
        <v>112</v>
      </c>
      <c r="F7" s="1">
        <v>34</v>
      </c>
      <c r="G7" s="1">
        <f>E7-F7</f>
        <v>78</v>
      </c>
      <c r="H7" s="315">
        <f>+G7/E7</f>
        <v>0.6964285714285714</v>
      </c>
      <c r="I7" s="33"/>
    </row>
    <row r="8" spans="2:9" ht="12.75">
      <c r="B8" s="313"/>
      <c r="C8" s="313"/>
      <c r="D8" s="33"/>
      <c r="E8" s="1"/>
      <c r="F8" s="1"/>
      <c r="G8" s="1"/>
      <c r="H8" s="315"/>
      <c r="I8" s="33"/>
    </row>
    <row r="9" spans="2:9" ht="12.75">
      <c r="B9" s="313">
        <v>2</v>
      </c>
      <c r="C9" s="313" t="s">
        <v>17</v>
      </c>
      <c r="D9" s="33" t="s">
        <v>256</v>
      </c>
      <c r="E9" s="1">
        <v>157</v>
      </c>
      <c r="F9" s="1">
        <v>71</v>
      </c>
      <c r="G9" s="1">
        <f>E9-F9</f>
        <v>86</v>
      </c>
      <c r="H9" s="316">
        <f>+G9/E9</f>
        <v>0.5477707006369427</v>
      </c>
      <c r="I9" s="33"/>
    </row>
    <row r="10" spans="2:9" ht="12.75">
      <c r="B10" s="313"/>
      <c r="C10" s="313" t="s">
        <v>255</v>
      </c>
      <c r="D10" s="33"/>
      <c r="E10" s="1"/>
      <c r="F10" s="1"/>
      <c r="G10" s="1"/>
      <c r="H10" s="46"/>
      <c r="I10" s="33"/>
    </row>
    <row r="11" spans="2:9" ht="12.75">
      <c r="B11" s="313"/>
      <c r="C11" s="313"/>
      <c r="D11" s="33" t="s">
        <v>257</v>
      </c>
      <c r="E11" s="1">
        <v>3</v>
      </c>
      <c r="F11" s="1">
        <v>1</v>
      </c>
      <c r="G11" s="1">
        <f>E11-F11</f>
        <v>2</v>
      </c>
      <c r="H11" s="316">
        <f>+G11/E11</f>
        <v>0.6666666666666666</v>
      </c>
      <c r="I11" s="33"/>
    </row>
    <row r="12" spans="2:9" ht="12.75">
      <c r="B12" s="313"/>
      <c r="C12" s="313"/>
      <c r="D12" s="33" t="s">
        <v>258</v>
      </c>
      <c r="E12" s="1">
        <v>61</v>
      </c>
      <c r="F12" s="1">
        <v>6</v>
      </c>
      <c r="G12" s="1">
        <f>E12-F12</f>
        <v>55</v>
      </c>
      <c r="H12" s="316">
        <f>+G12/E12</f>
        <v>0.9016393442622951</v>
      </c>
      <c r="I12" s="33"/>
    </row>
    <row r="13" spans="2:9" ht="12.75">
      <c r="B13" s="313"/>
      <c r="C13" s="313"/>
      <c r="D13" s="33" t="s">
        <v>259</v>
      </c>
      <c r="E13" s="1">
        <v>14</v>
      </c>
      <c r="F13" s="1">
        <v>0</v>
      </c>
      <c r="G13" s="1">
        <f>E13-F13</f>
        <v>14</v>
      </c>
      <c r="H13" s="316">
        <f>+G13/E13</f>
        <v>1</v>
      </c>
      <c r="I13" s="33"/>
    </row>
    <row r="14" spans="2:9" ht="13.5" thickBot="1">
      <c r="B14" s="313"/>
      <c r="C14" s="313"/>
      <c r="D14" s="21" t="s">
        <v>260</v>
      </c>
      <c r="E14" s="318">
        <f>SUM(E9:E13)</f>
        <v>235</v>
      </c>
      <c r="F14" s="318">
        <f>SUM(F9:F13)</f>
        <v>78</v>
      </c>
      <c r="G14" s="318">
        <f>E14-F14</f>
        <v>157</v>
      </c>
      <c r="H14" s="319">
        <f>+G14/E14</f>
        <v>0.6680851063829787</v>
      </c>
      <c r="I14" s="33"/>
    </row>
    <row r="15" spans="2:9" ht="13.5" thickTop="1">
      <c r="B15" s="313"/>
      <c r="C15" s="313"/>
      <c r="D15" s="33"/>
      <c r="E15" s="10"/>
      <c r="F15" s="10"/>
      <c r="G15" s="10"/>
      <c r="H15" s="49"/>
      <c r="I15" s="33"/>
    </row>
    <row r="16" spans="2:9" ht="12.75">
      <c r="B16" s="313">
        <v>3</v>
      </c>
      <c r="C16" s="313" t="s">
        <v>111</v>
      </c>
      <c r="D16" s="33" t="s">
        <v>261</v>
      </c>
      <c r="E16" s="1">
        <v>1</v>
      </c>
      <c r="F16" s="1">
        <v>1</v>
      </c>
      <c r="G16" s="1">
        <f aca="true" t="shared" si="0" ref="G16:G27">E16-F16</f>
        <v>0</v>
      </c>
      <c r="H16" s="316">
        <f aca="true" t="shared" si="1" ref="H16:H27">+G16/E16</f>
        <v>0</v>
      </c>
      <c r="I16" s="33"/>
    </row>
    <row r="17" spans="2:9" ht="12.75">
      <c r="B17" s="313"/>
      <c r="C17" s="313"/>
      <c r="D17" s="33" t="s">
        <v>262</v>
      </c>
      <c r="E17" s="1">
        <v>3</v>
      </c>
      <c r="F17" s="1">
        <v>1</v>
      </c>
      <c r="G17" s="1">
        <f t="shared" si="0"/>
        <v>2</v>
      </c>
      <c r="H17" s="316">
        <f t="shared" si="1"/>
        <v>0.6666666666666666</v>
      </c>
      <c r="I17" s="33"/>
    </row>
    <row r="18" spans="2:9" ht="12.75">
      <c r="B18" s="313"/>
      <c r="C18" s="313"/>
      <c r="D18" s="33" t="s">
        <v>263</v>
      </c>
      <c r="E18" s="1">
        <v>9</v>
      </c>
      <c r="F18" s="1">
        <v>0</v>
      </c>
      <c r="G18" s="1">
        <f t="shared" si="0"/>
        <v>9</v>
      </c>
      <c r="H18" s="316">
        <f t="shared" si="1"/>
        <v>1</v>
      </c>
      <c r="I18" s="33"/>
    </row>
    <row r="19" spans="2:9" ht="12.75">
      <c r="B19" s="313"/>
      <c r="C19" s="313"/>
      <c r="D19" s="33" t="s">
        <v>264</v>
      </c>
      <c r="E19" s="1">
        <v>7</v>
      </c>
      <c r="F19" s="1">
        <v>2</v>
      </c>
      <c r="G19" s="1">
        <f t="shared" si="0"/>
        <v>5</v>
      </c>
      <c r="H19" s="316">
        <f t="shared" si="1"/>
        <v>0.7142857142857143</v>
      </c>
      <c r="I19" s="33"/>
    </row>
    <row r="20" spans="2:9" ht="12.75">
      <c r="B20" s="313"/>
      <c r="C20" s="313"/>
      <c r="D20" s="33" t="s">
        <v>265</v>
      </c>
      <c r="E20" s="1">
        <v>1</v>
      </c>
      <c r="F20" s="1">
        <v>0</v>
      </c>
      <c r="G20" s="1">
        <f t="shared" si="0"/>
        <v>1</v>
      </c>
      <c r="H20" s="316">
        <f t="shared" si="1"/>
        <v>1</v>
      </c>
      <c r="I20" s="33"/>
    </row>
    <row r="21" spans="2:9" ht="12.75">
      <c r="B21" s="313"/>
      <c r="C21" s="313"/>
      <c r="D21" s="33" t="s">
        <v>266</v>
      </c>
      <c r="E21" s="1">
        <v>1</v>
      </c>
      <c r="F21" s="1">
        <v>0</v>
      </c>
      <c r="G21" s="1">
        <f t="shared" si="0"/>
        <v>1</v>
      </c>
      <c r="H21" s="316">
        <f t="shared" si="1"/>
        <v>1</v>
      </c>
      <c r="I21" s="33"/>
    </row>
    <row r="22" spans="2:9" ht="12.75">
      <c r="B22" s="313"/>
      <c r="C22" s="313"/>
      <c r="D22" s="33" t="s">
        <v>267</v>
      </c>
      <c r="E22" s="1">
        <v>1</v>
      </c>
      <c r="F22" s="1">
        <v>0</v>
      </c>
      <c r="G22" s="1">
        <f t="shared" si="0"/>
        <v>1</v>
      </c>
      <c r="H22" s="316">
        <f t="shared" si="1"/>
        <v>1</v>
      </c>
      <c r="I22" s="33"/>
    </row>
    <row r="23" spans="2:9" ht="12.75">
      <c r="B23" s="313"/>
      <c r="C23" s="313"/>
      <c r="D23" s="33" t="s">
        <v>268</v>
      </c>
      <c r="E23" s="1">
        <v>40</v>
      </c>
      <c r="F23" s="1">
        <v>1</v>
      </c>
      <c r="G23" s="1">
        <f t="shared" si="0"/>
        <v>39</v>
      </c>
      <c r="H23" s="316">
        <f t="shared" si="1"/>
        <v>0.975</v>
      </c>
      <c r="I23" s="33"/>
    </row>
    <row r="24" spans="2:9" ht="12.75">
      <c r="B24" s="313"/>
      <c r="C24" s="313"/>
      <c r="D24" s="33" t="s">
        <v>269</v>
      </c>
      <c r="E24" s="1">
        <v>1</v>
      </c>
      <c r="F24" s="1">
        <v>0</v>
      </c>
      <c r="G24" s="1">
        <f t="shared" si="0"/>
        <v>1</v>
      </c>
      <c r="H24" s="316">
        <f t="shared" si="1"/>
        <v>1</v>
      </c>
      <c r="I24" s="33"/>
    </row>
    <row r="25" spans="2:9" ht="12.75">
      <c r="B25" s="313"/>
      <c r="C25" s="313"/>
      <c r="D25" s="33" t="s">
        <v>270</v>
      </c>
      <c r="E25" s="1">
        <v>1</v>
      </c>
      <c r="F25" s="1">
        <v>0</v>
      </c>
      <c r="G25" s="1">
        <f t="shared" si="0"/>
        <v>1</v>
      </c>
      <c r="H25" s="316">
        <f t="shared" si="1"/>
        <v>1</v>
      </c>
      <c r="I25" s="33"/>
    </row>
    <row r="26" spans="2:9" ht="12.75">
      <c r="B26" s="313"/>
      <c r="C26" s="313"/>
      <c r="D26" s="33" t="s">
        <v>271</v>
      </c>
      <c r="E26" s="1">
        <v>57</v>
      </c>
      <c r="F26" s="1">
        <v>5</v>
      </c>
      <c r="G26" s="1">
        <f t="shared" si="0"/>
        <v>52</v>
      </c>
      <c r="H26" s="316">
        <f t="shared" si="1"/>
        <v>0.9122807017543859</v>
      </c>
      <c r="I26" s="33"/>
    </row>
    <row r="27" spans="2:9" ht="13.5" thickBot="1">
      <c r="B27" s="313"/>
      <c r="C27" s="313"/>
      <c r="D27" s="21" t="s">
        <v>260</v>
      </c>
      <c r="E27" s="318">
        <f>SUM(E16:E26)</f>
        <v>122</v>
      </c>
      <c r="F27" s="318">
        <f>SUM(F16:F26)</f>
        <v>10</v>
      </c>
      <c r="G27" s="318">
        <f t="shared" si="0"/>
        <v>112</v>
      </c>
      <c r="H27" s="319">
        <f t="shared" si="1"/>
        <v>0.9180327868852459</v>
      </c>
      <c r="I27" s="33"/>
    </row>
    <row r="28" spans="2:9" ht="13.5" thickTop="1">
      <c r="B28" s="313"/>
      <c r="C28" s="313"/>
      <c r="D28" s="33"/>
      <c r="E28" s="10"/>
      <c r="F28" s="10"/>
      <c r="G28" s="10"/>
      <c r="H28" s="49"/>
      <c r="I28" s="33"/>
    </row>
    <row r="29" spans="2:9" ht="12.75">
      <c r="B29" s="313">
        <v>4</v>
      </c>
      <c r="C29" s="313" t="s">
        <v>112</v>
      </c>
      <c r="D29" s="33" t="s">
        <v>232</v>
      </c>
      <c r="E29" s="1">
        <v>5</v>
      </c>
      <c r="F29" s="1">
        <v>1</v>
      </c>
      <c r="G29" s="1">
        <f aca="true" t="shared" si="2" ref="G29:G36">E29-F29</f>
        <v>4</v>
      </c>
      <c r="H29" s="316">
        <f aca="true" t="shared" si="3" ref="H29:H36">+G29/E29</f>
        <v>0.8</v>
      </c>
      <c r="I29" s="33"/>
    </row>
    <row r="30" spans="2:9" ht="12.75">
      <c r="B30" s="313"/>
      <c r="C30" s="313" t="s">
        <v>272</v>
      </c>
      <c r="D30" s="33" t="s">
        <v>112</v>
      </c>
      <c r="E30" s="1">
        <v>14</v>
      </c>
      <c r="F30" s="1">
        <v>12</v>
      </c>
      <c r="G30" s="1">
        <f t="shared" si="2"/>
        <v>2</v>
      </c>
      <c r="H30" s="316">
        <f t="shared" si="3"/>
        <v>0.14285714285714285</v>
      </c>
      <c r="I30" s="33"/>
    </row>
    <row r="31" spans="2:9" ht="12.75">
      <c r="B31" s="313"/>
      <c r="C31" s="313"/>
      <c r="D31" s="33" t="s">
        <v>273</v>
      </c>
      <c r="E31" s="1">
        <v>39</v>
      </c>
      <c r="F31" s="1">
        <v>5</v>
      </c>
      <c r="G31" s="1">
        <f t="shared" si="2"/>
        <v>34</v>
      </c>
      <c r="H31" s="316">
        <f t="shared" si="3"/>
        <v>0.8717948717948718</v>
      </c>
      <c r="I31" s="33"/>
    </row>
    <row r="32" spans="2:9" ht="12.75">
      <c r="B32" s="313"/>
      <c r="C32" s="313"/>
      <c r="D32" s="33" t="s">
        <v>274</v>
      </c>
      <c r="E32" s="1">
        <v>4</v>
      </c>
      <c r="F32" s="1">
        <v>0</v>
      </c>
      <c r="G32" s="1">
        <f t="shared" si="2"/>
        <v>4</v>
      </c>
      <c r="H32" s="316">
        <f t="shared" si="3"/>
        <v>1</v>
      </c>
      <c r="I32" s="33"/>
    </row>
    <row r="33" spans="2:9" ht="12.75">
      <c r="B33" s="313"/>
      <c r="C33" s="313"/>
      <c r="D33" s="33" t="s">
        <v>275</v>
      </c>
      <c r="E33" s="1">
        <v>6</v>
      </c>
      <c r="F33" s="1">
        <v>0</v>
      </c>
      <c r="G33" s="1">
        <f t="shared" si="2"/>
        <v>6</v>
      </c>
      <c r="H33" s="316">
        <f t="shared" si="3"/>
        <v>1</v>
      </c>
      <c r="I33" s="33"/>
    </row>
    <row r="34" spans="2:9" ht="12.75">
      <c r="B34" s="313"/>
      <c r="C34" s="313"/>
      <c r="D34" s="33" t="s">
        <v>276</v>
      </c>
      <c r="E34" s="1">
        <v>45</v>
      </c>
      <c r="F34" s="1">
        <v>1</v>
      </c>
      <c r="G34" s="1">
        <f t="shared" si="2"/>
        <v>44</v>
      </c>
      <c r="H34" s="316">
        <f t="shared" si="3"/>
        <v>0.9777777777777777</v>
      </c>
      <c r="I34" s="33"/>
    </row>
    <row r="35" spans="2:9" ht="12.75">
      <c r="B35" s="313"/>
      <c r="C35" s="313"/>
      <c r="D35" s="33" t="s">
        <v>277</v>
      </c>
      <c r="E35" s="1">
        <v>34</v>
      </c>
      <c r="F35" s="1">
        <v>4</v>
      </c>
      <c r="G35" s="1">
        <f t="shared" si="2"/>
        <v>30</v>
      </c>
      <c r="H35" s="316">
        <f t="shared" si="3"/>
        <v>0.8823529411764706</v>
      </c>
      <c r="I35" s="33"/>
    </row>
    <row r="36" spans="2:9" ht="13.5" thickBot="1">
      <c r="B36" s="313"/>
      <c r="C36" s="313"/>
      <c r="D36" s="21" t="s">
        <v>260</v>
      </c>
      <c r="E36" s="318">
        <f>SUM(E29:E35)</f>
        <v>147</v>
      </c>
      <c r="F36" s="318">
        <f>SUM(F29:F35)</f>
        <v>23</v>
      </c>
      <c r="G36" s="318">
        <f t="shared" si="2"/>
        <v>124</v>
      </c>
      <c r="H36" s="319">
        <f t="shared" si="3"/>
        <v>0.8435374149659864</v>
      </c>
      <c r="I36" s="33"/>
    </row>
    <row r="37" spans="2:9" ht="13.5" thickTop="1">
      <c r="B37" s="313"/>
      <c r="C37" s="313"/>
      <c r="D37" s="33"/>
      <c r="E37" s="10"/>
      <c r="F37" s="10"/>
      <c r="G37" s="10"/>
      <c r="H37" s="49"/>
      <c r="I37" s="33"/>
    </row>
    <row r="38" spans="2:9" ht="12.75">
      <c r="B38" s="313">
        <v>5</v>
      </c>
      <c r="C38" s="313" t="s">
        <v>113</v>
      </c>
      <c r="D38" s="33" t="s">
        <v>113</v>
      </c>
      <c r="E38" s="1">
        <v>35</v>
      </c>
      <c r="F38" s="1">
        <v>8</v>
      </c>
      <c r="G38" s="1">
        <f>E38-F38</f>
        <v>27</v>
      </c>
      <c r="H38" s="316">
        <f>+G38/E38</f>
        <v>0.7714285714285715</v>
      </c>
      <c r="I38" s="33"/>
    </row>
    <row r="39" spans="2:9" ht="12.75">
      <c r="B39" s="313"/>
      <c r="C39" s="313"/>
      <c r="D39" s="33"/>
      <c r="E39" s="1"/>
      <c r="F39" s="1"/>
      <c r="G39" s="1"/>
      <c r="H39" s="46"/>
      <c r="I39" s="33"/>
    </row>
    <row r="40" spans="2:9" ht="12.75">
      <c r="B40" s="313">
        <v>6</v>
      </c>
      <c r="C40" s="313" t="s">
        <v>24</v>
      </c>
      <c r="D40" s="33" t="s">
        <v>279</v>
      </c>
      <c r="E40" s="1">
        <v>240</v>
      </c>
      <c r="F40" s="1">
        <v>52</v>
      </c>
      <c r="G40" s="1">
        <f>E40-F40</f>
        <v>188</v>
      </c>
      <c r="H40" s="316">
        <f>+G40/E40</f>
        <v>0.7833333333333333</v>
      </c>
      <c r="I40" s="33"/>
    </row>
    <row r="41" spans="2:9" ht="12.75">
      <c r="B41" s="313"/>
      <c r="C41" s="313" t="s">
        <v>278</v>
      </c>
      <c r="D41" s="33"/>
      <c r="E41" s="1"/>
      <c r="F41" s="1"/>
      <c r="G41" s="1"/>
      <c r="H41" s="46"/>
      <c r="I41" s="33"/>
    </row>
    <row r="42" spans="2:9" ht="12.75">
      <c r="B42" s="313"/>
      <c r="C42" s="313"/>
      <c r="D42" s="33"/>
      <c r="E42" s="1"/>
      <c r="F42" s="1"/>
      <c r="G42" s="1"/>
      <c r="H42" s="46"/>
      <c r="I42" s="33"/>
    </row>
    <row r="43" spans="2:9" ht="12.75">
      <c r="B43" s="313">
        <v>7</v>
      </c>
      <c r="C43" s="313" t="s">
        <v>25</v>
      </c>
      <c r="D43" s="33" t="s">
        <v>25</v>
      </c>
      <c r="E43" s="1">
        <v>86</v>
      </c>
      <c r="F43" s="1">
        <v>35</v>
      </c>
      <c r="G43" s="1">
        <f>E43-F43</f>
        <v>51</v>
      </c>
      <c r="H43" s="316">
        <f>+G43/E43</f>
        <v>0.5930232558139535</v>
      </c>
      <c r="I43" s="33"/>
    </row>
    <row r="44" spans="2:9" ht="12.75">
      <c r="B44" s="313"/>
      <c r="C44" s="313"/>
      <c r="D44" s="33"/>
      <c r="E44" s="1"/>
      <c r="F44" s="1"/>
      <c r="G44" s="1"/>
      <c r="H44" s="46"/>
      <c r="I44" s="33"/>
    </row>
    <row r="45" spans="2:9" ht="12.75">
      <c r="B45" s="313">
        <v>8</v>
      </c>
      <c r="C45" s="313" t="s">
        <v>114</v>
      </c>
      <c r="D45" s="33" t="s">
        <v>280</v>
      </c>
      <c r="E45" s="1">
        <v>2</v>
      </c>
      <c r="F45" s="1">
        <v>1</v>
      </c>
      <c r="G45" s="1">
        <v>1</v>
      </c>
      <c r="H45" s="316">
        <f>+G45/E45</f>
        <v>0.5</v>
      </c>
      <c r="I45" s="33"/>
    </row>
    <row r="46" spans="2:9" ht="12.75">
      <c r="B46" s="313"/>
      <c r="C46" s="313"/>
      <c r="D46" s="33"/>
      <c r="E46" s="1"/>
      <c r="F46" s="1"/>
      <c r="G46" s="1"/>
      <c r="H46" s="46"/>
      <c r="I46" s="33"/>
    </row>
    <row r="47" spans="2:9" ht="12.75">
      <c r="B47" s="313">
        <v>9</v>
      </c>
      <c r="C47" s="313" t="s">
        <v>11</v>
      </c>
      <c r="D47" s="33" t="s">
        <v>281</v>
      </c>
      <c r="E47" s="1">
        <v>6</v>
      </c>
      <c r="F47" s="1">
        <v>2</v>
      </c>
      <c r="G47" s="1">
        <f>E47-F47</f>
        <v>4</v>
      </c>
      <c r="H47" s="316">
        <f>+G47/E47</f>
        <v>0.6666666666666666</v>
      </c>
      <c r="I47" s="33"/>
    </row>
    <row r="48" spans="2:9" ht="12.75">
      <c r="B48" s="313"/>
      <c r="C48" s="313"/>
      <c r="D48" s="33" t="s">
        <v>282</v>
      </c>
      <c r="E48" s="1">
        <v>257</v>
      </c>
      <c r="F48" s="1">
        <v>117</v>
      </c>
      <c r="G48" s="1">
        <f>E48-F48</f>
        <v>140</v>
      </c>
      <c r="H48" s="316">
        <f>+G48/E48</f>
        <v>0.5447470817120622</v>
      </c>
      <c r="I48" s="33"/>
    </row>
    <row r="49" spans="2:9" ht="13.5" thickBot="1">
      <c r="B49" s="313"/>
      <c r="C49" s="313"/>
      <c r="D49" s="33"/>
      <c r="E49" s="318">
        <f>SUM(E47:E48)</f>
        <v>263</v>
      </c>
      <c r="F49" s="318">
        <f>SUM(F47:F48)</f>
        <v>119</v>
      </c>
      <c r="G49" s="318">
        <f>E49-F49</f>
        <v>144</v>
      </c>
      <c r="H49" s="320">
        <f>+G49/E49</f>
        <v>0.5475285171102662</v>
      </c>
      <c r="I49" s="33"/>
    </row>
    <row r="50" spans="2:9" ht="13.5" thickTop="1">
      <c r="B50" s="313"/>
      <c r="C50" s="313"/>
      <c r="D50" s="33"/>
      <c r="E50" s="10"/>
      <c r="F50" s="10"/>
      <c r="G50" s="10"/>
      <c r="H50" s="49"/>
      <c r="I50" s="33"/>
    </row>
    <row r="51" spans="2:9" ht="12.75">
      <c r="B51" s="313">
        <v>10</v>
      </c>
      <c r="C51" s="313" t="s">
        <v>230</v>
      </c>
      <c r="D51" s="33" t="s">
        <v>230</v>
      </c>
      <c r="E51" s="1">
        <v>89</v>
      </c>
      <c r="F51" s="1">
        <v>5</v>
      </c>
      <c r="G51" s="1">
        <f>E51-F51</f>
        <v>84</v>
      </c>
      <c r="H51" s="316">
        <f>+G51/E51</f>
        <v>0.9438202247191011</v>
      </c>
      <c r="I51" s="33"/>
    </row>
    <row r="52" spans="2:9" ht="12.75">
      <c r="B52" s="313"/>
      <c r="C52" s="313"/>
      <c r="D52" s="33" t="s">
        <v>283</v>
      </c>
      <c r="E52" s="1">
        <v>9</v>
      </c>
      <c r="F52" s="1">
        <v>1</v>
      </c>
      <c r="G52" s="1">
        <f>E52-F52</f>
        <v>8</v>
      </c>
      <c r="H52" s="316">
        <f>+G52/E52</f>
        <v>0.8888888888888888</v>
      </c>
      <c r="I52" s="33"/>
    </row>
    <row r="53" spans="2:9" ht="13.5" thickBot="1">
      <c r="B53" s="313"/>
      <c r="C53" s="313"/>
      <c r="D53" s="33"/>
      <c r="E53" s="318">
        <f>+E51+E52</f>
        <v>98</v>
      </c>
      <c r="F53" s="318">
        <f>+F52+F51</f>
        <v>6</v>
      </c>
      <c r="G53" s="318">
        <f>E53-F53</f>
        <v>92</v>
      </c>
      <c r="H53" s="320">
        <f>+G53/E53</f>
        <v>0.9387755102040817</v>
      </c>
      <c r="I53" s="33"/>
    </row>
    <row r="54" spans="2:9" ht="13.5" thickTop="1">
      <c r="B54" s="313"/>
      <c r="C54" s="313"/>
      <c r="D54" s="33"/>
      <c r="E54" s="10"/>
      <c r="F54" s="10"/>
      <c r="G54" s="10"/>
      <c r="H54" s="49"/>
      <c r="I54" s="33"/>
    </row>
    <row r="55" spans="2:9" ht="12.75">
      <c r="B55" s="313"/>
      <c r="C55" s="313"/>
      <c r="D55" s="33"/>
      <c r="E55" s="1"/>
      <c r="F55" s="1"/>
      <c r="G55" s="1"/>
      <c r="H55" s="46"/>
      <c r="I55" s="33"/>
    </row>
    <row r="56" spans="2:9" ht="13.5" thickBot="1">
      <c r="B56" s="313"/>
      <c r="C56" s="317" t="s">
        <v>284</v>
      </c>
      <c r="D56" s="33"/>
      <c r="E56" s="323">
        <f>+E7+E14+E27+E36+E38+E40+E43+E45+E49+E53</f>
        <v>1340</v>
      </c>
      <c r="F56" s="323">
        <f>+F7+F14+F27+F36+F38+F40+F43+F45+F49+F53</f>
        <v>366</v>
      </c>
      <c r="G56" s="323">
        <f>E56-F56</f>
        <v>974</v>
      </c>
      <c r="H56" s="319">
        <f>+G56/E56</f>
        <v>0.7268656716417911</v>
      </c>
      <c r="I56" s="33"/>
    </row>
    <row r="57" spans="2:9" ht="14.25" thickBot="1" thickTop="1">
      <c r="B57" s="314"/>
      <c r="C57" s="314"/>
      <c r="D57" s="89"/>
      <c r="E57" s="321"/>
      <c r="F57" s="321"/>
      <c r="G57" s="321"/>
      <c r="H57" s="322"/>
      <c r="I57" s="33"/>
    </row>
    <row r="58" ht="12.75">
      <c r="I58" s="33"/>
    </row>
    <row r="59" ht="12.75">
      <c r="I59" s="33"/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"/>
  <sheetViews>
    <sheetView workbookViewId="0" topLeftCell="A1">
      <selection activeCell="A5" sqref="A5"/>
    </sheetView>
  </sheetViews>
  <sheetFormatPr defaultColWidth="9.140625" defaultRowHeight="12.75"/>
  <cols>
    <col min="2" max="2" width="12.421875" style="0" bestFit="1" customWidth="1"/>
    <col min="3" max="3" width="20.28125" style="0" customWidth="1"/>
    <col min="4" max="4" width="16.7109375" style="0" bestFit="1" customWidth="1"/>
    <col min="5" max="5" width="11.7109375" style="0" bestFit="1" customWidth="1"/>
    <col min="7" max="7" width="6.7109375" style="0" bestFit="1" customWidth="1"/>
  </cols>
  <sheetData>
    <row r="1" ht="12.75">
      <c r="B1" s="3" t="s">
        <v>445</v>
      </c>
    </row>
    <row r="2" ht="13.5" thickBot="1"/>
    <row r="3" spans="2:8" ht="12.75">
      <c r="B3" s="97" t="s">
        <v>248</v>
      </c>
      <c r="C3" s="324" t="s">
        <v>285</v>
      </c>
      <c r="D3" s="324"/>
      <c r="E3" s="324"/>
      <c r="F3" s="324"/>
      <c r="G3" s="324" t="s">
        <v>286</v>
      </c>
      <c r="H3" s="133"/>
    </row>
    <row r="4" spans="2:8" ht="12.75">
      <c r="B4" s="99"/>
      <c r="C4" s="1"/>
      <c r="D4" s="1"/>
      <c r="E4" s="1"/>
      <c r="F4" s="1"/>
      <c r="G4" s="1"/>
      <c r="H4" s="46"/>
    </row>
    <row r="5" spans="2:8" ht="12.75">
      <c r="B5" s="101" t="s">
        <v>22</v>
      </c>
      <c r="C5" s="1" t="s">
        <v>287</v>
      </c>
      <c r="D5" s="1" t="s">
        <v>288</v>
      </c>
      <c r="E5" s="1" t="s">
        <v>289</v>
      </c>
      <c r="F5" s="1"/>
      <c r="G5" s="5">
        <v>6</v>
      </c>
      <c r="H5" s="46"/>
    </row>
    <row r="6" spans="2:8" ht="12.75">
      <c r="B6" s="101"/>
      <c r="C6" s="1" t="s">
        <v>290</v>
      </c>
      <c r="D6" s="1" t="s">
        <v>291</v>
      </c>
      <c r="E6" s="1" t="s">
        <v>292</v>
      </c>
      <c r="F6" s="1"/>
      <c r="G6" s="5"/>
      <c r="H6" s="46"/>
    </row>
    <row r="7" spans="2:8" ht="12.75">
      <c r="B7" s="101"/>
      <c r="C7" s="1"/>
      <c r="D7" s="1"/>
      <c r="E7" s="1"/>
      <c r="F7" s="1"/>
      <c r="G7" s="5"/>
      <c r="H7" s="46"/>
    </row>
    <row r="8" spans="2:8" ht="12.75">
      <c r="B8" s="101" t="s">
        <v>17</v>
      </c>
      <c r="C8" s="1" t="s">
        <v>293</v>
      </c>
      <c r="D8" s="1" t="s">
        <v>294</v>
      </c>
      <c r="E8" s="1" t="s">
        <v>295</v>
      </c>
      <c r="F8" s="1"/>
      <c r="G8" s="5">
        <v>7</v>
      </c>
      <c r="H8" s="46"/>
    </row>
    <row r="9" spans="2:8" ht="12.75">
      <c r="B9" s="101"/>
      <c r="C9" s="1" t="s">
        <v>296</v>
      </c>
      <c r="D9" s="1" t="s">
        <v>298</v>
      </c>
      <c r="E9" s="1" t="s">
        <v>299</v>
      </c>
      <c r="F9" s="1"/>
      <c r="G9" s="5"/>
      <c r="H9" s="46"/>
    </row>
    <row r="10" spans="2:8" ht="12.75">
      <c r="B10" s="101"/>
      <c r="C10" s="1" t="s">
        <v>297</v>
      </c>
      <c r="D10" s="1"/>
      <c r="E10" s="1"/>
      <c r="F10" s="1"/>
      <c r="G10" s="5"/>
      <c r="H10" s="46"/>
    </row>
    <row r="11" spans="2:8" ht="12.75">
      <c r="B11" s="101"/>
      <c r="C11" s="1"/>
      <c r="D11" s="1"/>
      <c r="E11" s="1"/>
      <c r="F11" s="1"/>
      <c r="G11" s="5"/>
      <c r="H11" s="46"/>
    </row>
    <row r="12" spans="2:8" ht="12.75">
      <c r="B12" s="101" t="s">
        <v>111</v>
      </c>
      <c r="C12" s="1" t="s">
        <v>300</v>
      </c>
      <c r="D12" s="1" t="s">
        <v>301</v>
      </c>
      <c r="E12" s="1" t="s">
        <v>303</v>
      </c>
      <c r="F12" s="1"/>
      <c r="G12" s="5">
        <v>7</v>
      </c>
      <c r="H12" s="46"/>
    </row>
    <row r="13" spans="2:8" ht="12.75">
      <c r="B13" s="101"/>
      <c r="C13" s="1" t="s">
        <v>296</v>
      </c>
      <c r="D13" s="1" t="s">
        <v>302</v>
      </c>
      <c r="E13" s="1" t="s">
        <v>304</v>
      </c>
      <c r="F13" s="1"/>
      <c r="G13" s="5"/>
      <c r="H13" s="46"/>
    </row>
    <row r="14" spans="2:8" ht="12.75">
      <c r="B14" s="101"/>
      <c r="C14" s="1" t="s">
        <v>297</v>
      </c>
      <c r="D14" s="1"/>
      <c r="E14" s="1"/>
      <c r="F14" s="1"/>
      <c r="G14" s="5"/>
      <c r="H14" s="46"/>
    </row>
    <row r="15" spans="2:8" ht="12.75">
      <c r="B15" s="101"/>
      <c r="C15" s="1"/>
      <c r="D15" s="1"/>
      <c r="E15" s="1"/>
      <c r="F15" s="1"/>
      <c r="G15" s="5"/>
      <c r="H15" s="46"/>
    </row>
    <row r="16" spans="2:8" ht="12.75">
      <c r="B16" s="101" t="s">
        <v>112</v>
      </c>
      <c r="C16" s="1" t="s">
        <v>296</v>
      </c>
      <c r="D16" s="1" t="s">
        <v>297</v>
      </c>
      <c r="E16" s="1" t="s">
        <v>306</v>
      </c>
      <c r="F16" s="1"/>
      <c r="G16" s="5">
        <v>6</v>
      </c>
      <c r="H16" s="46"/>
    </row>
    <row r="17" spans="2:8" ht="12.75">
      <c r="B17" s="101"/>
      <c r="C17" s="1" t="s">
        <v>305</v>
      </c>
      <c r="D17" s="1" t="s">
        <v>294</v>
      </c>
      <c r="E17" s="1" t="s">
        <v>295</v>
      </c>
      <c r="F17" s="1"/>
      <c r="G17" s="5"/>
      <c r="H17" s="46"/>
    </row>
    <row r="18" spans="2:8" ht="12.75">
      <c r="B18" s="101"/>
      <c r="C18" s="1"/>
      <c r="D18" s="1"/>
      <c r="E18" s="1"/>
      <c r="F18" s="1"/>
      <c r="G18" s="5"/>
      <c r="H18" s="46"/>
    </row>
    <row r="19" spans="2:8" ht="12.75">
      <c r="B19" s="101" t="s">
        <v>113</v>
      </c>
      <c r="C19" s="1" t="s">
        <v>296</v>
      </c>
      <c r="D19" s="1" t="s">
        <v>307</v>
      </c>
      <c r="E19" s="1"/>
      <c r="F19" s="1"/>
      <c r="G19" s="5">
        <v>2</v>
      </c>
      <c r="H19" s="46"/>
    </row>
    <row r="20" spans="2:8" ht="12.75">
      <c r="B20" s="101"/>
      <c r="C20" s="1"/>
      <c r="D20" s="1"/>
      <c r="E20" s="1"/>
      <c r="F20" s="1"/>
      <c r="G20" s="5"/>
      <c r="H20" s="46"/>
    </row>
    <row r="21" spans="2:8" ht="12.75">
      <c r="B21" s="101" t="s">
        <v>24</v>
      </c>
      <c r="C21" s="1" t="s">
        <v>296</v>
      </c>
      <c r="D21" s="1" t="s">
        <v>295</v>
      </c>
      <c r="E21" s="1"/>
      <c r="F21" s="1"/>
      <c r="G21" s="5">
        <v>2</v>
      </c>
      <c r="H21" s="46"/>
    </row>
    <row r="22" spans="2:8" ht="12.75">
      <c r="B22" s="101"/>
      <c r="C22" s="1"/>
      <c r="D22" s="1"/>
      <c r="E22" s="1"/>
      <c r="F22" s="1"/>
      <c r="G22" s="5"/>
      <c r="H22" s="46"/>
    </row>
    <row r="23" spans="2:8" ht="12.75">
      <c r="B23" s="101" t="s">
        <v>25</v>
      </c>
      <c r="C23" s="1" t="s">
        <v>296</v>
      </c>
      <c r="D23" s="1" t="s">
        <v>308</v>
      </c>
      <c r="E23" s="1" t="s">
        <v>304</v>
      </c>
      <c r="F23" s="1"/>
      <c r="G23" s="5">
        <v>3</v>
      </c>
      <c r="H23" s="46"/>
    </row>
    <row r="24" spans="2:8" ht="12.75">
      <c r="B24" s="101"/>
      <c r="C24" s="1"/>
      <c r="D24" s="1"/>
      <c r="E24" s="1"/>
      <c r="F24" s="1"/>
      <c r="G24" s="5"/>
      <c r="H24" s="46"/>
    </row>
    <row r="25" spans="2:8" ht="12.75">
      <c r="B25" s="101" t="s">
        <v>114</v>
      </c>
      <c r="C25" s="1" t="s">
        <v>309</v>
      </c>
      <c r="D25" s="1"/>
      <c r="E25" s="1"/>
      <c r="F25" s="1"/>
      <c r="G25" s="5">
        <v>1</v>
      </c>
      <c r="H25" s="46"/>
    </row>
    <row r="26" spans="2:8" ht="12.75">
      <c r="B26" s="101"/>
      <c r="C26" s="1"/>
      <c r="D26" s="1"/>
      <c r="E26" s="1"/>
      <c r="F26" s="1"/>
      <c r="G26" s="5"/>
      <c r="H26" s="46"/>
    </row>
    <row r="27" spans="2:8" ht="12.75">
      <c r="B27" s="101" t="s">
        <v>11</v>
      </c>
      <c r="C27" s="1" t="s">
        <v>296</v>
      </c>
      <c r="D27" s="1" t="s">
        <v>302</v>
      </c>
      <c r="E27" s="1" t="s">
        <v>312</v>
      </c>
      <c r="F27" s="1"/>
      <c r="G27" s="5">
        <v>8</v>
      </c>
      <c r="H27" s="46"/>
    </row>
    <row r="28" spans="2:8" ht="12.75">
      <c r="B28" s="101"/>
      <c r="C28" s="1" t="s">
        <v>294</v>
      </c>
      <c r="D28" s="1" t="s">
        <v>311</v>
      </c>
      <c r="E28" s="1" t="s">
        <v>313</v>
      </c>
      <c r="F28" s="1"/>
      <c r="G28" s="5"/>
      <c r="H28" s="46"/>
    </row>
    <row r="29" spans="2:8" ht="12.75">
      <c r="B29" s="101"/>
      <c r="C29" s="1" t="s">
        <v>310</v>
      </c>
      <c r="D29" s="1" t="s">
        <v>304</v>
      </c>
      <c r="E29" s="1"/>
      <c r="F29" s="1"/>
      <c r="G29" s="5"/>
      <c r="H29" s="46"/>
    </row>
    <row r="30" spans="2:8" ht="12.75">
      <c r="B30" s="101"/>
      <c r="C30" s="1"/>
      <c r="D30" s="1"/>
      <c r="E30" s="1"/>
      <c r="F30" s="1"/>
      <c r="G30" s="5"/>
      <c r="H30" s="46"/>
    </row>
    <row r="31" spans="2:8" ht="12.75">
      <c r="B31" s="101" t="s">
        <v>230</v>
      </c>
      <c r="C31" s="1" t="s">
        <v>295</v>
      </c>
      <c r="D31" s="1" t="s">
        <v>314</v>
      </c>
      <c r="E31" s="1"/>
      <c r="F31" s="1"/>
      <c r="G31" s="5">
        <v>2</v>
      </c>
      <c r="H31" s="46"/>
    </row>
    <row r="32" spans="2:8" ht="12.75">
      <c r="B32" s="101"/>
      <c r="C32" s="1"/>
      <c r="D32" s="1"/>
      <c r="E32" s="1"/>
      <c r="F32" s="1"/>
      <c r="G32" s="5"/>
      <c r="H32" s="46"/>
    </row>
    <row r="33" spans="2:8" ht="12.75">
      <c r="B33" s="101" t="s">
        <v>315</v>
      </c>
      <c r="C33" s="1" t="s">
        <v>317</v>
      </c>
      <c r="D33" s="1" t="s">
        <v>319</v>
      </c>
      <c r="E33" s="1" t="s">
        <v>321</v>
      </c>
      <c r="F33" s="1"/>
      <c r="G33" s="5">
        <v>7</v>
      </c>
      <c r="H33" s="46"/>
    </row>
    <row r="34" spans="2:8" ht="12.75">
      <c r="B34" s="101" t="s">
        <v>316</v>
      </c>
      <c r="C34" s="1" t="s">
        <v>296</v>
      </c>
      <c r="D34" s="1" t="s">
        <v>320</v>
      </c>
      <c r="E34" s="1" t="s">
        <v>304</v>
      </c>
      <c r="F34" s="1"/>
      <c r="G34" s="5"/>
      <c r="H34" s="46"/>
    </row>
    <row r="35" spans="2:8" ht="12.75">
      <c r="B35" s="99"/>
      <c r="C35" s="1" t="s">
        <v>318</v>
      </c>
      <c r="D35" s="1"/>
      <c r="E35" s="1"/>
      <c r="F35" s="1"/>
      <c r="G35" s="5"/>
      <c r="H35" s="46"/>
    </row>
    <row r="36" spans="2:8" ht="12.75">
      <c r="B36" s="99"/>
      <c r="C36" s="1"/>
      <c r="D36" s="1"/>
      <c r="E36" s="1"/>
      <c r="F36" s="1"/>
      <c r="G36" s="5"/>
      <c r="H36" s="46"/>
    </row>
    <row r="37" spans="2:8" ht="12.75">
      <c r="B37" s="99" t="s">
        <v>446</v>
      </c>
      <c r="C37" s="1"/>
      <c r="D37" s="1"/>
      <c r="E37" s="1"/>
      <c r="F37" s="1"/>
      <c r="G37" s="5">
        <v>51</v>
      </c>
      <c r="H37" s="46"/>
    </row>
    <row r="38" spans="2:8" ht="13.5" thickBot="1">
      <c r="B38" s="165"/>
      <c r="C38" s="124"/>
      <c r="D38" s="124"/>
      <c r="E38" s="124"/>
      <c r="F38" s="124"/>
      <c r="G38" s="124"/>
      <c r="H38" s="134"/>
    </row>
  </sheetData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9"/>
  <sheetViews>
    <sheetView workbookViewId="0" topLeftCell="A1">
      <selection activeCell="A38" sqref="A38"/>
    </sheetView>
  </sheetViews>
  <sheetFormatPr defaultColWidth="9.140625" defaultRowHeight="12.75"/>
  <cols>
    <col min="2" max="2" width="9.57421875" style="0" customWidth="1"/>
    <col min="3" max="3" width="3.57421875" style="0" customWidth="1"/>
    <col min="4" max="8" width="8.7109375" style="0" customWidth="1"/>
    <col min="9" max="9" width="10.00390625" style="0" customWidth="1"/>
    <col min="10" max="10" width="8.7109375" style="0" customWidth="1"/>
    <col min="11" max="11" width="11.28125" style="0" customWidth="1"/>
    <col min="12" max="12" width="8.7109375" style="0" customWidth="1"/>
    <col min="13" max="13" width="12.421875" style="0" customWidth="1"/>
    <col min="14" max="14" width="8.7109375" style="0" customWidth="1"/>
    <col min="15" max="15" width="10.7109375" style="0" customWidth="1"/>
  </cols>
  <sheetData>
    <row r="2" spans="2:3" ht="12.75">
      <c r="B2" s="4" t="s">
        <v>447</v>
      </c>
      <c r="C2" s="3"/>
    </row>
    <row r="3" ht="13.5" thickBot="1"/>
    <row r="4" spans="2:14" ht="12.75">
      <c r="B4" s="325" t="s">
        <v>338</v>
      </c>
      <c r="C4" s="326"/>
      <c r="D4" s="326" t="s">
        <v>248</v>
      </c>
      <c r="E4" s="312"/>
      <c r="F4" s="312"/>
      <c r="G4" s="312"/>
      <c r="H4" s="312"/>
      <c r="I4" s="312"/>
      <c r="J4" s="312"/>
      <c r="K4" s="312"/>
      <c r="L4" s="312"/>
      <c r="M4" s="312"/>
      <c r="N4" s="255"/>
    </row>
    <row r="5" spans="2:14" ht="12.75">
      <c r="B5" s="313"/>
      <c r="C5" s="33"/>
      <c r="D5" s="327" t="s">
        <v>22</v>
      </c>
      <c r="E5" s="327" t="s">
        <v>17</v>
      </c>
      <c r="F5" s="327" t="s">
        <v>111</v>
      </c>
      <c r="G5" s="327" t="s">
        <v>112</v>
      </c>
      <c r="H5" s="327" t="s">
        <v>113</v>
      </c>
      <c r="I5" s="327" t="s">
        <v>24</v>
      </c>
      <c r="J5" s="327" t="s">
        <v>25</v>
      </c>
      <c r="K5" s="327" t="s">
        <v>114</v>
      </c>
      <c r="L5" s="327" t="s">
        <v>11</v>
      </c>
      <c r="M5" s="327" t="s">
        <v>339</v>
      </c>
      <c r="N5" s="198" t="s">
        <v>286</v>
      </c>
    </row>
    <row r="6" spans="2:14" ht="12.75">
      <c r="B6" s="313"/>
      <c r="C6" s="33"/>
      <c r="D6" s="42"/>
      <c r="E6" s="42"/>
      <c r="F6" s="42"/>
      <c r="G6" s="42"/>
      <c r="H6" s="42"/>
      <c r="I6" s="42"/>
      <c r="J6" s="42"/>
      <c r="K6" s="42"/>
      <c r="L6" s="42"/>
      <c r="M6" s="38"/>
      <c r="N6" s="42"/>
    </row>
    <row r="7" spans="2:14" ht="12.75">
      <c r="B7" s="331" t="s">
        <v>299</v>
      </c>
      <c r="C7" s="172"/>
      <c r="D7" s="344">
        <v>129</v>
      </c>
      <c r="E7" s="344">
        <v>71</v>
      </c>
      <c r="F7" s="345">
        <v>21</v>
      </c>
      <c r="G7" s="345">
        <v>43</v>
      </c>
      <c r="H7" s="345">
        <v>6</v>
      </c>
      <c r="I7" s="345">
        <v>110</v>
      </c>
      <c r="J7" s="345">
        <v>16</v>
      </c>
      <c r="K7" s="345">
        <v>7</v>
      </c>
      <c r="L7" s="344">
        <v>97</v>
      </c>
      <c r="M7" s="272">
        <v>22</v>
      </c>
      <c r="N7" s="328">
        <f>SUM(D7:M7)</f>
        <v>522</v>
      </c>
    </row>
    <row r="8" spans="2:14" ht="12.75">
      <c r="B8" s="331" t="s">
        <v>341</v>
      </c>
      <c r="C8" s="172"/>
      <c r="D8" s="345">
        <v>13</v>
      </c>
      <c r="E8" s="345">
        <v>10</v>
      </c>
      <c r="F8" s="345">
        <v>3</v>
      </c>
      <c r="G8" s="345">
        <v>7</v>
      </c>
      <c r="H8" s="345">
        <v>0</v>
      </c>
      <c r="I8" s="345">
        <v>15</v>
      </c>
      <c r="J8" s="345">
        <v>3</v>
      </c>
      <c r="K8" s="345">
        <v>1</v>
      </c>
      <c r="L8" s="345">
        <v>17</v>
      </c>
      <c r="M8" s="342">
        <v>0</v>
      </c>
      <c r="N8" s="328">
        <f aca="true" t="shared" si="0" ref="N8:N45">SUM(D8:M8)</f>
        <v>69</v>
      </c>
    </row>
    <row r="9" spans="2:14" ht="12.75">
      <c r="B9" s="331" t="s">
        <v>342</v>
      </c>
      <c r="C9" s="172"/>
      <c r="D9" s="345">
        <v>29</v>
      </c>
      <c r="E9" s="344">
        <v>25</v>
      </c>
      <c r="F9" s="344">
        <v>18</v>
      </c>
      <c r="G9" s="345">
        <v>24</v>
      </c>
      <c r="H9" s="345">
        <v>5</v>
      </c>
      <c r="I9" s="345">
        <v>67</v>
      </c>
      <c r="J9" s="345">
        <v>8</v>
      </c>
      <c r="K9" s="345">
        <v>3</v>
      </c>
      <c r="L9" s="345">
        <v>35</v>
      </c>
      <c r="M9" s="342">
        <v>9</v>
      </c>
      <c r="N9" s="328">
        <f t="shared" si="0"/>
        <v>223</v>
      </c>
    </row>
    <row r="10" spans="2:14" ht="12.75">
      <c r="B10" s="331" t="s">
        <v>343</v>
      </c>
      <c r="C10" s="172"/>
      <c r="D10" s="344">
        <v>195</v>
      </c>
      <c r="E10" s="345">
        <v>41</v>
      </c>
      <c r="F10" s="345">
        <v>21</v>
      </c>
      <c r="G10" s="344">
        <v>47</v>
      </c>
      <c r="H10" s="345">
        <v>2</v>
      </c>
      <c r="I10" s="345">
        <v>83</v>
      </c>
      <c r="J10" s="345">
        <v>9</v>
      </c>
      <c r="K10" s="345">
        <v>7</v>
      </c>
      <c r="L10" s="345">
        <v>62</v>
      </c>
      <c r="M10" s="342">
        <v>44</v>
      </c>
      <c r="N10" s="328">
        <f t="shared" si="0"/>
        <v>511</v>
      </c>
    </row>
    <row r="11" spans="2:14" ht="12.75">
      <c r="B11" s="331" t="s">
        <v>344</v>
      </c>
      <c r="C11" s="172"/>
      <c r="D11" s="345">
        <v>2</v>
      </c>
      <c r="E11" s="345">
        <v>5</v>
      </c>
      <c r="F11" s="345">
        <v>1</v>
      </c>
      <c r="G11" s="345">
        <v>1</v>
      </c>
      <c r="H11" s="345">
        <v>0</v>
      </c>
      <c r="I11" s="345">
        <v>9</v>
      </c>
      <c r="J11" s="345">
        <v>0</v>
      </c>
      <c r="K11" s="345">
        <v>0</v>
      </c>
      <c r="L11" s="345">
        <v>3</v>
      </c>
      <c r="M11" s="342">
        <v>0</v>
      </c>
      <c r="N11" s="328">
        <f t="shared" si="0"/>
        <v>21</v>
      </c>
    </row>
    <row r="12" spans="2:14" ht="12.75">
      <c r="B12" s="331" t="s">
        <v>345</v>
      </c>
      <c r="C12" s="172"/>
      <c r="D12" s="345">
        <v>14</v>
      </c>
      <c r="E12" s="345">
        <v>12</v>
      </c>
      <c r="F12" s="345">
        <v>2</v>
      </c>
      <c r="G12" s="345">
        <v>7</v>
      </c>
      <c r="H12" s="345">
        <v>1</v>
      </c>
      <c r="I12" s="345">
        <v>14</v>
      </c>
      <c r="J12" s="345">
        <v>4</v>
      </c>
      <c r="K12" s="345">
        <v>0</v>
      </c>
      <c r="L12" s="345">
        <v>23</v>
      </c>
      <c r="M12" s="342">
        <v>2</v>
      </c>
      <c r="N12" s="328">
        <f t="shared" si="0"/>
        <v>79</v>
      </c>
    </row>
    <row r="13" spans="2:14" ht="12.75">
      <c r="B13" s="331" t="s">
        <v>346</v>
      </c>
      <c r="C13" s="172"/>
      <c r="D13" s="345">
        <v>11</v>
      </c>
      <c r="E13" s="345">
        <v>11</v>
      </c>
      <c r="F13" s="345">
        <v>0</v>
      </c>
      <c r="G13" s="345">
        <v>11</v>
      </c>
      <c r="H13" s="345">
        <v>2</v>
      </c>
      <c r="I13" s="345">
        <v>20</v>
      </c>
      <c r="J13" s="345">
        <v>0</v>
      </c>
      <c r="K13" s="345">
        <v>2</v>
      </c>
      <c r="L13" s="345">
        <v>4</v>
      </c>
      <c r="M13" s="342">
        <v>1</v>
      </c>
      <c r="N13" s="328">
        <f t="shared" si="0"/>
        <v>62</v>
      </c>
    </row>
    <row r="14" spans="2:14" ht="12.75">
      <c r="B14" s="331" t="s">
        <v>347</v>
      </c>
      <c r="C14" s="172"/>
      <c r="D14" s="345">
        <v>28</v>
      </c>
      <c r="E14" s="345">
        <v>16</v>
      </c>
      <c r="F14" s="345">
        <v>3</v>
      </c>
      <c r="G14" s="345">
        <v>5</v>
      </c>
      <c r="H14" s="345">
        <v>1</v>
      </c>
      <c r="I14" s="345">
        <v>19</v>
      </c>
      <c r="J14" s="345">
        <v>4</v>
      </c>
      <c r="K14" s="345">
        <v>1</v>
      </c>
      <c r="L14" s="345">
        <v>17</v>
      </c>
      <c r="M14" s="342">
        <v>4</v>
      </c>
      <c r="N14" s="328">
        <f t="shared" si="0"/>
        <v>98</v>
      </c>
    </row>
    <row r="15" spans="2:14" ht="12.75">
      <c r="B15" s="331" t="s">
        <v>298</v>
      </c>
      <c r="C15" s="172"/>
      <c r="D15" s="345">
        <v>31</v>
      </c>
      <c r="E15" s="344">
        <v>42</v>
      </c>
      <c r="F15" s="345">
        <v>15</v>
      </c>
      <c r="G15" s="344">
        <v>25</v>
      </c>
      <c r="H15" s="345">
        <v>11</v>
      </c>
      <c r="I15" s="345">
        <v>51</v>
      </c>
      <c r="J15" s="345">
        <v>10</v>
      </c>
      <c r="K15" s="345">
        <v>2</v>
      </c>
      <c r="L15" s="345">
        <v>47</v>
      </c>
      <c r="M15" s="342">
        <v>6</v>
      </c>
      <c r="N15" s="328">
        <f t="shared" si="0"/>
        <v>240</v>
      </c>
    </row>
    <row r="16" spans="2:14" ht="12.75">
      <c r="B16" s="331" t="s">
        <v>322</v>
      </c>
      <c r="C16" s="172"/>
      <c r="D16" s="345">
        <v>19</v>
      </c>
      <c r="E16" s="345">
        <v>8</v>
      </c>
      <c r="F16" s="345">
        <v>6</v>
      </c>
      <c r="G16" s="345">
        <v>15</v>
      </c>
      <c r="H16" s="345">
        <v>1</v>
      </c>
      <c r="I16" s="345">
        <v>27</v>
      </c>
      <c r="J16" s="345">
        <v>5</v>
      </c>
      <c r="K16" s="345">
        <v>2</v>
      </c>
      <c r="L16" s="345">
        <v>17</v>
      </c>
      <c r="M16" s="342">
        <v>2</v>
      </c>
      <c r="N16" s="328">
        <f t="shared" si="0"/>
        <v>102</v>
      </c>
    </row>
    <row r="17" spans="2:14" ht="12.75">
      <c r="B17" s="331" t="s">
        <v>323</v>
      </c>
      <c r="C17" s="172"/>
      <c r="D17" s="345">
        <v>29</v>
      </c>
      <c r="E17" s="345">
        <v>26</v>
      </c>
      <c r="F17" s="345">
        <v>16</v>
      </c>
      <c r="G17" s="345">
        <v>29</v>
      </c>
      <c r="H17" s="345">
        <v>3</v>
      </c>
      <c r="I17" s="345">
        <v>57</v>
      </c>
      <c r="J17" s="345">
        <v>6</v>
      </c>
      <c r="K17" s="345">
        <v>1</v>
      </c>
      <c r="L17" s="344">
        <v>58</v>
      </c>
      <c r="M17" s="342">
        <v>12</v>
      </c>
      <c r="N17" s="328">
        <f t="shared" si="0"/>
        <v>237</v>
      </c>
    </row>
    <row r="18" spans="2:14" ht="12.75">
      <c r="B18" s="331" t="s">
        <v>324</v>
      </c>
      <c r="C18" s="172"/>
      <c r="D18" s="344">
        <v>33</v>
      </c>
      <c r="E18" s="345">
        <v>18</v>
      </c>
      <c r="F18" s="345">
        <v>4</v>
      </c>
      <c r="G18" s="345">
        <v>10</v>
      </c>
      <c r="H18" s="345">
        <v>1</v>
      </c>
      <c r="I18" s="345">
        <v>26</v>
      </c>
      <c r="J18" s="345">
        <v>1</v>
      </c>
      <c r="K18" s="345">
        <v>2</v>
      </c>
      <c r="L18" s="345">
        <v>30</v>
      </c>
      <c r="M18" s="342">
        <v>2</v>
      </c>
      <c r="N18" s="328">
        <f t="shared" si="0"/>
        <v>127</v>
      </c>
    </row>
    <row r="19" spans="2:14" ht="12.75">
      <c r="B19" s="331" t="s">
        <v>325</v>
      </c>
      <c r="C19" s="172"/>
      <c r="D19" s="345">
        <v>30</v>
      </c>
      <c r="E19" s="345">
        <v>75</v>
      </c>
      <c r="F19" s="345">
        <v>7</v>
      </c>
      <c r="G19" s="345">
        <v>17</v>
      </c>
      <c r="H19" s="344">
        <v>11</v>
      </c>
      <c r="I19" s="345">
        <v>47</v>
      </c>
      <c r="J19" s="344">
        <v>11</v>
      </c>
      <c r="K19" s="345">
        <v>3</v>
      </c>
      <c r="L19" s="345">
        <v>42</v>
      </c>
      <c r="M19" s="342">
        <v>5</v>
      </c>
      <c r="N19" s="328">
        <f t="shared" si="0"/>
        <v>248</v>
      </c>
    </row>
    <row r="20" spans="2:14" ht="12.75">
      <c r="B20" s="331" t="s">
        <v>294</v>
      </c>
      <c r="C20" s="172"/>
      <c r="D20" s="344">
        <v>33</v>
      </c>
      <c r="E20" s="344">
        <v>30</v>
      </c>
      <c r="F20" s="345">
        <v>9</v>
      </c>
      <c r="G20" s="344">
        <v>32</v>
      </c>
      <c r="H20" s="345">
        <v>10</v>
      </c>
      <c r="I20" s="345">
        <v>23</v>
      </c>
      <c r="J20" s="345">
        <v>8</v>
      </c>
      <c r="K20" s="345">
        <v>0</v>
      </c>
      <c r="L20" s="344">
        <v>29</v>
      </c>
      <c r="M20" s="342">
        <v>5</v>
      </c>
      <c r="N20" s="329">
        <f t="shared" si="0"/>
        <v>179</v>
      </c>
    </row>
    <row r="21" spans="2:14" ht="12.75">
      <c r="B21" s="331" t="s">
        <v>301</v>
      </c>
      <c r="C21" s="172"/>
      <c r="D21" s="344">
        <v>108</v>
      </c>
      <c r="E21" s="344">
        <v>50</v>
      </c>
      <c r="F21" s="344">
        <v>39</v>
      </c>
      <c r="G21" s="345">
        <v>28</v>
      </c>
      <c r="H21" s="345">
        <v>1</v>
      </c>
      <c r="I21" s="345">
        <v>54</v>
      </c>
      <c r="J21" s="345">
        <v>3</v>
      </c>
      <c r="K21" s="345">
        <v>4</v>
      </c>
      <c r="L21" s="345">
        <v>51</v>
      </c>
      <c r="M21" s="342">
        <v>10</v>
      </c>
      <c r="N21" s="328">
        <f t="shared" si="0"/>
        <v>348</v>
      </c>
    </row>
    <row r="22" spans="2:14" ht="12.75">
      <c r="B22" s="331" t="s">
        <v>296</v>
      </c>
      <c r="C22" s="172"/>
      <c r="D22" s="344">
        <v>358</v>
      </c>
      <c r="E22" s="344">
        <v>329</v>
      </c>
      <c r="F22" s="344">
        <v>91</v>
      </c>
      <c r="G22" s="344">
        <v>193</v>
      </c>
      <c r="H22" s="344">
        <v>37</v>
      </c>
      <c r="I22" s="344">
        <v>246</v>
      </c>
      <c r="J22" s="344">
        <v>72</v>
      </c>
      <c r="K22" s="345">
        <v>13</v>
      </c>
      <c r="L22" s="344">
        <v>222</v>
      </c>
      <c r="M22" s="272">
        <v>63</v>
      </c>
      <c r="N22" s="328">
        <f t="shared" si="0"/>
        <v>1624</v>
      </c>
    </row>
    <row r="23" spans="2:14" ht="12.75">
      <c r="B23" s="331" t="s">
        <v>326</v>
      </c>
      <c r="C23" s="172"/>
      <c r="D23" s="345">
        <v>31</v>
      </c>
      <c r="E23" s="345">
        <v>34</v>
      </c>
      <c r="F23" s="344">
        <v>13</v>
      </c>
      <c r="G23" s="345">
        <v>27</v>
      </c>
      <c r="H23" s="345">
        <v>4</v>
      </c>
      <c r="I23" s="345">
        <v>58</v>
      </c>
      <c r="J23" s="345">
        <v>5</v>
      </c>
      <c r="K23" s="345">
        <v>3</v>
      </c>
      <c r="L23" s="345">
        <v>31</v>
      </c>
      <c r="M23" s="342">
        <v>12</v>
      </c>
      <c r="N23" s="328">
        <f t="shared" si="0"/>
        <v>218</v>
      </c>
    </row>
    <row r="24" spans="2:14" ht="12.75">
      <c r="B24" s="331" t="s">
        <v>310</v>
      </c>
      <c r="C24" s="172"/>
      <c r="D24" s="345">
        <v>25</v>
      </c>
      <c r="E24" s="345">
        <v>108</v>
      </c>
      <c r="F24" s="345">
        <v>8</v>
      </c>
      <c r="G24" s="344">
        <v>9</v>
      </c>
      <c r="H24" s="345">
        <v>1</v>
      </c>
      <c r="I24" s="345">
        <v>26</v>
      </c>
      <c r="J24" s="345">
        <v>5</v>
      </c>
      <c r="K24" s="345">
        <v>2</v>
      </c>
      <c r="L24" s="344">
        <v>44</v>
      </c>
      <c r="M24" s="342">
        <v>5</v>
      </c>
      <c r="N24" s="328">
        <f t="shared" si="0"/>
        <v>233</v>
      </c>
    </row>
    <row r="25" spans="2:14" ht="12.75">
      <c r="B25" s="331" t="s">
        <v>297</v>
      </c>
      <c r="C25" s="172"/>
      <c r="D25" s="344">
        <v>451</v>
      </c>
      <c r="E25" s="344">
        <v>445</v>
      </c>
      <c r="F25" s="344">
        <v>106</v>
      </c>
      <c r="G25" s="344">
        <v>234</v>
      </c>
      <c r="H25" s="345">
        <v>63</v>
      </c>
      <c r="I25" s="345">
        <v>358</v>
      </c>
      <c r="J25" s="345">
        <v>124</v>
      </c>
      <c r="K25" s="345">
        <v>11</v>
      </c>
      <c r="L25" s="345">
        <v>362</v>
      </c>
      <c r="M25" s="342">
        <v>71</v>
      </c>
      <c r="N25" s="328">
        <f t="shared" si="0"/>
        <v>2225</v>
      </c>
    </row>
    <row r="26" spans="2:14" ht="12.75">
      <c r="B26" s="331" t="s">
        <v>327</v>
      </c>
      <c r="C26" s="172"/>
      <c r="D26" s="345">
        <v>7</v>
      </c>
      <c r="E26" s="345">
        <v>3</v>
      </c>
      <c r="F26" s="345">
        <v>0</v>
      </c>
      <c r="G26" s="345">
        <v>7</v>
      </c>
      <c r="H26" s="345">
        <v>1</v>
      </c>
      <c r="I26" s="345">
        <v>7</v>
      </c>
      <c r="J26" s="345">
        <v>0</v>
      </c>
      <c r="K26" s="345">
        <v>1</v>
      </c>
      <c r="L26" s="345">
        <v>4</v>
      </c>
      <c r="M26" s="342">
        <v>1</v>
      </c>
      <c r="N26" s="328">
        <f t="shared" si="0"/>
        <v>31</v>
      </c>
    </row>
    <row r="27" spans="2:14" ht="12.75">
      <c r="B27" s="331" t="s">
        <v>318</v>
      </c>
      <c r="C27" s="172"/>
      <c r="D27" s="344">
        <v>24</v>
      </c>
      <c r="E27" s="345">
        <v>13</v>
      </c>
      <c r="F27" s="345">
        <v>0</v>
      </c>
      <c r="G27" s="345">
        <v>6</v>
      </c>
      <c r="H27" s="345">
        <v>2</v>
      </c>
      <c r="I27" s="345">
        <v>11</v>
      </c>
      <c r="J27" s="345">
        <v>1</v>
      </c>
      <c r="K27" s="345">
        <v>0</v>
      </c>
      <c r="L27" s="345">
        <v>16</v>
      </c>
      <c r="M27" s="342">
        <v>3</v>
      </c>
      <c r="N27" s="328">
        <f t="shared" si="0"/>
        <v>76</v>
      </c>
    </row>
    <row r="28" spans="2:14" ht="12.75">
      <c r="B28" s="331" t="s">
        <v>328</v>
      </c>
      <c r="C28" s="172"/>
      <c r="D28" s="345">
        <v>1</v>
      </c>
      <c r="E28" s="345">
        <v>4</v>
      </c>
      <c r="F28" s="345">
        <v>1</v>
      </c>
      <c r="G28" s="345">
        <v>2</v>
      </c>
      <c r="H28" s="345">
        <v>0</v>
      </c>
      <c r="I28" s="345">
        <v>2</v>
      </c>
      <c r="J28" s="345">
        <v>3</v>
      </c>
      <c r="K28" s="345">
        <v>1</v>
      </c>
      <c r="L28" s="345">
        <v>4</v>
      </c>
      <c r="M28" s="342">
        <v>0</v>
      </c>
      <c r="N28" s="328">
        <f t="shared" si="0"/>
        <v>18</v>
      </c>
    </row>
    <row r="29" spans="2:14" ht="12.75">
      <c r="B29" s="331" t="s">
        <v>309</v>
      </c>
      <c r="C29" s="172"/>
      <c r="D29" s="345">
        <v>38</v>
      </c>
      <c r="E29" s="345">
        <v>47</v>
      </c>
      <c r="F29" s="345">
        <v>15</v>
      </c>
      <c r="G29" s="344">
        <v>29</v>
      </c>
      <c r="H29" s="345">
        <v>5</v>
      </c>
      <c r="I29" s="345">
        <v>75</v>
      </c>
      <c r="J29" s="345">
        <v>11</v>
      </c>
      <c r="K29" s="344">
        <v>6</v>
      </c>
      <c r="L29" s="345">
        <v>62</v>
      </c>
      <c r="M29" s="342">
        <v>13</v>
      </c>
      <c r="N29" s="328">
        <f t="shared" si="0"/>
        <v>301</v>
      </c>
    </row>
    <row r="30" spans="2:14" ht="12.75">
      <c r="B30" s="331" t="s">
        <v>329</v>
      </c>
      <c r="C30" s="172"/>
      <c r="D30" s="345">
        <v>33</v>
      </c>
      <c r="E30" s="345">
        <v>37</v>
      </c>
      <c r="F30" s="345">
        <v>9</v>
      </c>
      <c r="G30" s="345">
        <v>25</v>
      </c>
      <c r="H30" s="345">
        <v>2</v>
      </c>
      <c r="I30" s="345">
        <v>55</v>
      </c>
      <c r="J30" s="345">
        <v>4</v>
      </c>
      <c r="K30" s="345">
        <v>2</v>
      </c>
      <c r="L30" s="345">
        <v>52</v>
      </c>
      <c r="M30" s="342">
        <v>7</v>
      </c>
      <c r="N30" s="328">
        <f t="shared" si="0"/>
        <v>226</v>
      </c>
    </row>
    <row r="31" spans="2:14" ht="12.75">
      <c r="B31" s="331" t="s">
        <v>319</v>
      </c>
      <c r="C31" s="172"/>
      <c r="D31" s="345">
        <v>12</v>
      </c>
      <c r="E31" s="345">
        <v>20</v>
      </c>
      <c r="F31" s="345">
        <v>5</v>
      </c>
      <c r="G31" s="345">
        <v>4</v>
      </c>
      <c r="H31" s="345">
        <v>1</v>
      </c>
      <c r="I31" s="345">
        <v>19</v>
      </c>
      <c r="J31" s="345">
        <v>4</v>
      </c>
      <c r="K31" s="345">
        <v>1</v>
      </c>
      <c r="L31" s="345">
        <v>26</v>
      </c>
      <c r="M31" s="342">
        <v>1</v>
      </c>
      <c r="N31" s="328">
        <f t="shared" si="0"/>
        <v>93</v>
      </c>
    </row>
    <row r="32" spans="2:14" ht="12.75">
      <c r="B32" s="331" t="s">
        <v>311</v>
      </c>
      <c r="C32" s="172"/>
      <c r="D32" s="345">
        <v>11</v>
      </c>
      <c r="E32" s="345">
        <v>7</v>
      </c>
      <c r="F32" s="345">
        <v>0</v>
      </c>
      <c r="G32" s="345">
        <v>4</v>
      </c>
      <c r="H32" s="345">
        <v>1</v>
      </c>
      <c r="I32" s="345">
        <v>13</v>
      </c>
      <c r="J32" s="345">
        <v>2</v>
      </c>
      <c r="K32" s="345">
        <v>0</v>
      </c>
      <c r="L32" s="344">
        <v>13</v>
      </c>
      <c r="M32" s="342">
        <v>1</v>
      </c>
      <c r="N32" s="328">
        <f t="shared" si="0"/>
        <v>52</v>
      </c>
    </row>
    <row r="33" spans="2:14" ht="12.75">
      <c r="B33" s="331" t="s">
        <v>330</v>
      </c>
      <c r="C33" s="172"/>
      <c r="D33" s="345">
        <v>14</v>
      </c>
      <c r="E33" s="345">
        <v>7</v>
      </c>
      <c r="F33" s="345">
        <v>4</v>
      </c>
      <c r="G33" s="345">
        <v>9</v>
      </c>
      <c r="H33" s="345">
        <v>2</v>
      </c>
      <c r="I33" s="345">
        <v>32</v>
      </c>
      <c r="J33" s="345">
        <v>0</v>
      </c>
      <c r="K33" s="345">
        <v>2</v>
      </c>
      <c r="L33" s="345">
        <v>20</v>
      </c>
      <c r="M33" s="342">
        <v>3</v>
      </c>
      <c r="N33" s="328">
        <f t="shared" si="0"/>
        <v>93</v>
      </c>
    </row>
    <row r="34" spans="2:14" ht="12.75">
      <c r="B34" s="331" t="s">
        <v>331</v>
      </c>
      <c r="C34" s="172"/>
      <c r="D34" s="345">
        <v>20</v>
      </c>
      <c r="E34" s="345">
        <v>19</v>
      </c>
      <c r="F34" s="345">
        <v>6</v>
      </c>
      <c r="G34" s="345">
        <v>12</v>
      </c>
      <c r="H34" s="345">
        <v>0</v>
      </c>
      <c r="I34" s="345">
        <v>24</v>
      </c>
      <c r="J34" s="345">
        <v>2</v>
      </c>
      <c r="K34" s="345">
        <v>1</v>
      </c>
      <c r="L34" s="345">
        <v>25</v>
      </c>
      <c r="M34" s="342">
        <v>4</v>
      </c>
      <c r="N34" s="328">
        <f t="shared" si="0"/>
        <v>113</v>
      </c>
    </row>
    <row r="35" spans="2:14" ht="12.75">
      <c r="B35" s="331" t="s">
        <v>332</v>
      </c>
      <c r="C35" s="172"/>
      <c r="D35" s="345">
        <v>5</v>
      </c>
      <c r="E35" s="345">
        <v>10</v>
      </c>
      <c r="F35" s="345">
        <v>3</v>
      </c>
      <c r="G35" s="345">
        <v>6</v>
      </c>
      <c r="H35" s="345">
        <v>2</v>
      </c>
      <c r="I35" s="345">
        <v>11</v>
      </c>
      <c r="J35" s="345">
        <v>1</v>
      </c>
      <c r="K35" s="345">
        <v>0</v>
      </c>
      <c r="L35" s="345">
        <v>18</v>
      </c>
      <c r="M35" s="342">
        <v>3</v>
      </c>
      <c r="N35" s="328">
        <f t="shared" si="0"/>
        <v>59</v>
      </c>
    </row>
    <row r="36" spans="2:14" ht="12.75">
      <c r="B36" s="331" t="s">
        <v>340</v>
      </c>
      <c r="C36" s="172"/>
      <c r="D36" s="345">
        <v>10</v>
      </c>
      <c r="E36" s="345">
        <v>9</v>
      </c>
      <c r="F36" s="345">
        <v>4</v>
      </c>
      <c r="G36" s="345">
        <v>2</v>
      </c>
      <c r="H36" s="345">
        <v>0</v>
      </c>
      <c r="I36" s="345">
        <v>6</v>
      </c>
      <c r="J36" s="345">
        <v>4</v>
      </c>
      <c r="K36" s="345">
        <v>0</v>
      </c>
      <c r="L36" s="345">
        <v>5</v>
      </c>
      <c r="M36" s="342">
        <v>2</v>
      </c>
      <c r="N36" s="328">
        <f t="shared" si="0"/>
        <v>42</v>
      </c>
    </row>
    <row r="37" spans="2:14" ht="12.75">
      <c r="B37" s="331" t="s">
        <v>304</v>
      </c>
      <c r="C37" s="172"/>
      <c r="D37" s="345">
        <v>57</v>
      </c>
      <c r="E37" s="344">
        <v>69</v>
      </c>
      <c r="F37" s="344">
        <v>41</v>
      </c>
      <c r="G37" s="344">
        <v>90</v>
      </c>
      <c r="H37" s="344">
        <v>22</v>
      </c>
      <c r="I37" s="344">
        <v>129</v>
      </c>
      <c r="J37" s="344">
        <v>26</v>
      </c>
      <c r="K37" s="345">
        <v>4</v>
      </c>
      <c r="L37" s="344">
        <v>90</v>
      </c>
      <c r="M37" s="272">
        <v>37</v>
      </c>
      <c r="N37" s="328">
        <f t="shared" si="0"/>
        <v>565</v>
      </c>
    </row>
    <row r="38" spans="2:14" ht="12.75">
      <c r="B38" s="331" t="s">
        <v>333</v>
      </c>
      <c r="C38" s="172"/>
      <c r="D38" s="345">
        <v>13</v>
      </c>
      <c r="E38" s="345">
        <v>15</v>
      </c>
      <c r="F38" s="345">
        <v>3</v>
      </c>
      <c r="G38" s="345">
        <v>7</v>
      </c>
      <c r="H38" s="345">
        <v>5</v>
      </c>
      <c r="I38" s="345">
        <v>24</v>
      </c>
      <c r="J38" s="345">
        <v>2</v>
      </c>
      <c r="K38" s="345">
        <v>1</v>
      </c>
      <c r="L38" s="345">
        <v>20</v>
      </c>
      <c r="M38" s="342">
        <v>6</v>
      </c>
      <c r="N38" s="328">
        <f t="shared" si="0"/>
        <v>96</v>
      </c>
    </row>
    <row r="39" spans="2:14" ht="12.75">
      <c r="B39" s="331" t="s">
        <v>334</v>
      </c>
      <c r="C39" s="172"/>
      <c r="D39" s="345">
        <v>5</v>
      </c>
      <c r="E39" s="345">
        <v>15</v>
      </c>
      <c r="F39" s="345">
        <v>1</v>
      </c>
      <c r="G39" s="345">
        <v>7</v>
      </c>
      <c r="H39" s="345">
        <v>1</v>
      </c>
      <c r="I39" s="345">
        <v>15</v>
      </c>
      <c r="J39" s="345">
        <v>0</v>
      </c>
      <c r="K39" s="345">
        <v>2</v>
      </c>
      <c r="L39" s="345">
        <v>13</v>
      </c>
      <c r="M39" s="342">
        <v>0</v>
      </c>
      <c r="N39" s="328">
        <f t="shared" si="0"/>
        <v>59</v>
      </c>
    </row>
    <row r="40" spans="2:14" ht="12.75">
      <c r="B40" s="331" t="s">
        <v>302</v>
      </c>
      <c r="C40" s="172"/>
      <c r="D40" s="345">
        <v>26</v>
      </c>
      <c r="E40" s="344">
        <v>46</v>
      </c>
      <c r="F40" s="344">
        <v>36</v>
      </c>
      <c r="G40" s="344">
        <v>27</v>
      </c>
      <c r="H40" s="344">
        <v>11</v>
      </c>
      <c r="I40" s="344">
        <v>39</v>
      </c>
      <c r="J40" s="344">
        <v>9</v>
      </c>
      <c r="K40" s="345">
        <v>1</v>
      </c>
      <c r="L40" s="344">
        <v>48</v>
      </c>
      <c r="M40" s="272">
        <v>8</v>
      </c>
      <c r="N40" s="328">
        <f t="shared" si="0"/>
        <v>251</v>
      </c>
    </row>
    <row r="41" spans="2:14" ht="12.75">
      <c r="B41" s="331" t="s">
        <v>312</v>
      </c>
      <c r="C41" s="172"/>
      <c r="D41" s="345">
        <v>42</v>
      </c>
      <c r="E41" s="345">
        <v>48</v>
      </c>
      <c r="F41" s="345">
        <v>11</v>
      </c>
      <c r="G41" s="345">
        <v>33</v>
      </c>
      <c r="H41" s="345">
        <v>12</v>
      </c>
      <c r="I41" s="345">
        <v>65</v>
      </c>
      <c r="J41" s="345">
        <v>12</v>
      </c>
      <c r="K41" s="345">
        <v>2</v>
      </c>
      <c r="L41" s="344">
        <v>78</v>
      </c>
      <c r="M41" s="342">
        <v>15</v>
      </c>
      <c r="N41" s="328">
        <f t="shared" si="0"/>
        <v>318</v>
      </c>
    </row>
    <row r="42" spans="2:14" ht="12.75">
      <c r="B42" s="331" t="s">
        <v>303</v>
      </c>
      <c r="C42" s="172"/>
      <c r="D42" s="345">
        <v>13</v>
      </c>
      <c r="E42" s="345">
        <v>18</v>
      </c>
      <c r="F42" s="344">
        <v>153</v>
      </c>
      <c r="G42" s="345">
        <v>12</v>
      </c>
      <c r="H42" s="345">
        <v>0</v>
      </c>
      <c r="I42" s="345">
        <v>14</v>
      </c>
      <c r="J42" s="345">
        <v>4</v>
      </c>
      <c r="K42" s="345">
        <v>1</v>
      </c>
      <c r="L42" s="345">
        <v>22</v>
      </c>
      <c r="M42" s="342">
        <v>9</v>
      </c>
      <c r="N42" s="328">
        <f t="shared" si="0"/>
        <v>246</v>
      </c>
    </row>
    <row r="43" spans="2:14" ht="12.75">
      <c r="B43" s="331" t="s">
        <v>335</v>
      </c>
      <c r="C43" s="172"/>
      <c r="D43" s="344">
        <v>79</v>
      </c>
      <c r="E43" s="345">
        <v>18</v>
      </c>
      <c r="F43" s="345">
        <v>6</v>
      </c>
      <c r="G43" s="345">
        <v>17</v>
      </c>
      <c r="H43" s="345">
        <v>1</v>
      </c>
      <c r="I43" s="345">
        <v>35</v>
      </c>
      <c r="J43" s="345">
        <v>3</v>
      </c>
      <c r="K43" s="345">
        <v>2</v>
      </c>
      <c r="L43" s="345">
        <v>32</v>
      </c>
      <c r="M43" s="342">
        <v>31</v>
      </c>
      <c r="N43" s="328">
        <f t="shared" si="0"/>
        <v>224</v>
      </c>
    </row>
    <row r="44" spans="2:14" ht="12.75">
      <c r="B44" s="331" t="s">
        <v>336</v>
      </c>
      <c r="C44" s="172"/>
      <c r="D44" s="345">
        <v>5</v>
      </c>
      <c r="E44" s="345">
        <v>6</v>
      </c>
      <c r="F44" s="345">
        <v>2</v>
      </c>
      <c r="G44" s="345">
        <v>3</v>
      </c>
      <c r="H44" s="345">
        <v>0</v>
      </c>
      <c r="I44" s="345">
        <v>7</v>
      </c>
      <c r="J44" s="345">
        <v>1</v>
      </c>
      <c r="K44" s="345">
        <v>0</v>
      </c>
      <c r="L44" s="345">
        <v>10</v>
      </c>
      <c r="M44" s="342">
        <v>0</v>
      </c>
      <c r="N44" s="328">
        <f t="shared" si="0"/>
        <v>34</v>
      </c>
    </row>
    <row r="45" spans="2:14" ht="12.75">
      <c r="B45" s="331" t="s">
        <v>337</v>
      </c>
      <c r="C45" s="172"/>
      <c r="D45" s="345">
        <v>0</v>
      </c>
      <c r="E45" s="345">
        <v>2</v>
      </c>
      <c r="F45" s="345">
        <v>1</v>
      </c>
      <c r="G45" s="345">
        <v>1</v>
      </c>
      <c r="H45" s="345">
        <v>1</v>
      </c>
      <c r="I45" s="345">
        <v>4</v>
      </c>
      <c r="J45" s="345">
        <v>0</v>
      </c>
      <c r="K45" s="345">
        <v>0</v>
      </c>
      <c r="L45" s="345">
        <v>2</v>
      </c>
      <c r="M45" s="342">
        <v>0</v>
      </c>
      <c r="N45" s="328">
        <f t="shared" si="0"/>
        <v>11</v>
      </c>
    </row>
    <row r="46" spans="2:14" ht="12.75">
      <c r="B46" s="99"/>
      <c r="C46" s="33"/>
      <c r="D46" s="330"/>
      <c r="E46" s="330"/>
      <c r="F46" s="330"/>
      <c r="G46" s="330"/>
      <c r="H46" s="330"/>
      <c r="I46" s="330"/>
      <c r="J46" s="330"/>
      <c r="K46" s="330"/>
      <c r="L46" s="330"/>
      <c r="M46" s="343"/>
      <c r="N46" s="341"/>
    </row>
    <row r="47" spans="2:14" ht="12.75">
      <c r="B47" s="99" t="s">
        <v>110</v>
      </c>
      <c r="C47" s="45"/>
      <c r="D47" s="332">
        <f>SUM(D7:D45)</f>
        <v>1984</v>
      </c>
      <c r="E47" s="332">
        <f aca="true" t="shared" si="1" ref="E47:M47">SUM(E7:E45)</f>
        <v>1769</v>
      </c>
      <c r="F47" s="332">
        <f t="shared" si="1"/>
        <v>684</v>
      </c>
      <c r="G47" s="332">
        <f t="shared" si="1"/>
        <v>1067</v>
      </c>
      <c r="H47" s="332">
        <f t="shared" si="1"/>
        <v>229</v>
      </c>
      <c r="I47" s="332">
        <f t="shared" si="1"/>
        <v>1897</v>
      </c>
      <c r="J47" s="332">
        <f t="shared" si="1"/>
        <v>383</v>
      </c>
      <c r="K47" s="333">
        <f t="shared" si="1"/>
        <v>91</v>
      </c>
      <c r="L47" s="332">
        <f t="shared" si="1"/>
        <v>1751</v>
      </c>
      <c r="M47" s="332">
        <f t="shared" si="1"/>
        <v>419</v>
      </c>
      <c r="N47" s="334">
        <f>SUM(N7:N45)</f>
        <v>10274</v>
      </c>
    </row>
    <row r="48" spans="2:14" ht="12.75">
      <c r="B48" s="99"/>
      <c r="C48" s="45"/>
      <c r="D48" s="332"/>
      <c r="E48" s="332"/>
      <c r="F48" s="332"/>
      <c r="G48" s="332"/>
      <c r="H48" s="332"/>
      <c r="I48" s="332"/>
      <c r="J48" s="332"/>
      <c r="K48" s="335"/>
      <c r="L48" s="332"/>
      <c r="M48" s="332"/>
      <c r="N48" s="334"/>
    </row>
    <row r="49" spans="2:14" ht="12.75">
      <c r="B49" s="99" t="s">
        <v>350</v>
      </c>
      <c r="C49" s="45"/>
      <c r="D49" s="332">
        <v>3243</v>
      </c>
      <c r="E49" s="332">
        <v>5962</v>
      </c>
      <c r="F49" s="332">
        <v>1082</v>
      </c>
      <c r="G49" s="332">
        <v>1744</v>
      </c>
      <c r="H49" s="332">
        <v>523</v>
      </c>
      <c r="I49" s="332">
        <v>3017</v>
      </c>
      <c r="J49" s="332">
        <v>1807</v>
      </c>
      <c r="K49" s="332">
        <v>128</v>
      </c>
      <c r="L49" s="332">
        <v>5285</v>
      </c>
      <c r="M49" s="332">
        <v>891</v>
      </c>
      <c r="N49" s="334">
        <v>23682</v>
      </c>
    </row>
    <row r="50" spans="2:14" ht="12.75">
      <c r="B50" s="99"/>
      <c r="C50" s="45"/>
      <c r="D50" s="336"/>
      <c r="E50" s="336"/>
      <c r="F50" s="336"/>
      <c r="G50" s="336"/>
      <c r="H50" s="336"/>
      <c r="I50" s="336"/>
      <c r="J50" s="336"/>
      <c r="K50" s="337"/>
      <c r="L50" s="336"/>
      <c r="M50" s="336"/>
      <c r="N50" s="338"/>
    </row>
    <row r="51" spans="2:14" ht="13.5" thickBot="1">
      <c r="B51" s="165" t="s">
        <v>351</v>
      </c>
      <c r="C51" s="139"/>
      <c r="D51" s="339">
        <f>+D47/D49</f>
        <v>0.6117792167745915</v>
      </c>
      <c r="E51" s="339">
        <f aca="true" t="shared" si="2" ref="E51:N51">+E47/E49</f>
        <v>0.29671251257967124</v>
      </c>
      <c r="F51" s="339">
        <f t="shared" si="2"/>
        <v>0.6321626617375231</v>
      </c>
      <c r="G51" s="339">
        <f t="shared" si="2"/>
        <v>0.6118119266055045</v>
      </c>
      <c r="H51" s="339">
        <f t="shared" si="2"/>
        <v>0.4378585086042065</v>
      </c>
      <c r="I51" s="339">
        <f t="shared" si="2"/>
        <v>0.62877030162413</v>
      </c>
      <c r="J51" s="339">
        <f t="shared" si="2"/>
        <v>0.2119535141117875</v>
      </c>
      <c r="K51" s="339">
        <f t="shared" si="2"/>
        <v>0.7109375</v>
      </c>
      <c r="L51" s="339">
        <f t="shared" si="2"/>
        <v>0.33131504257332073</v>
      </c>
      <c r="M51" s="339">
        <f t="shared" si="2"/>
        <v>0.4702581369248036</v>
      </c>
      <c r="N51" s="340">
        <f t="shared" si="2"/>
        <v>0.43383160206063676</v>
      </c>
    </row>
    <row r="53" ht="12.75">
      <c r="B53" t="s">
        <v>349</v>
      </c>
    </row>
    <row r="54" ht="12.75">
      <c r="B54" t="s">
        <v>348</v>
      </c>
    </row>
    <row r="55" spans="4:6" ht="12.75">
      <c r="D55" t="s">
        <v>317</v>
      </c>
      <c r="E55" t="s">
        <v>319</v>
      </c>
      <c r="F55" t="s">
        <v>321</v>
      </c>
    </row>
    <row r="56" spans="4:6" ht="12.75">
      <c r="D56" t="s">
        <v>296</v>
      </c>
      <c r="E56" t="s">
        <v>320</v>
      </c>
      <c r="F56" t="s">
        <v>304</v>
      </c>
    </row>
    <row r="57" ht="12.75">
      <c r="D57" t="s">
        <v>318</v>
      </c>
    </row>
    <row r="59" ht="12.75">
      <c r="B59" t="s">
        <v>352</v>
      </c>
    </row>
  </sheetData>
  <printOptions/>
  <pageMargins left="0.75" right="0.75" top="1" bottom="1" header="0.5" footer="0.5"/>
  <pageSetup fitToHeight="1" fitToWidth="1" horizontalDpi="120" verticalDpi="120" orientation="landscape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7"/>
  <sheetViews>
    <sheetView workbookViewId="0" topLeftCell="A1">
      <selection activeCell="I6" sqref="I6"/>
    </sheetView>
  </sheetViews>
  <sheetFormatPr defaultColWidth="9.140625" defaultRowHeight="12.75"/>
  <cols>
    <col min="2" max="2" width="16.57421875" style="0" customWidth="1"/>
    <col min="3" max="7" width="10.8515625" style="0" customWidth="1"/>
    <col min="8" max="8" width="11.28125" style="0" bestFit="1" customWidth="1"/>
    <col min="9" max="9" width="10.28125" style="0" bestFit="1" customWidth="1"/>
    <col min="10" max="10" width="14.421875" style="0" customWidth="1"/>
    <col min="11" max="11" width="13.421875" style="0" bestFit="1" customWidth="1"/>
    <col min="12" max="12" width="4.57421875" style="0" customWidth="1"/>
    <col min="13" max="13" width="11.421875" style="0" bestFit="1" customWidth="1"/>
    <col min="14" max="14" width="9.28125" style="0" bestFit="1" customWidth="1"/>
  </cols>
  <sheetData>
    <row r="1" spans="2:8" ht="12.75">
      <c r="B1" s="3" t="s">
        <v>455</v>
      </c>
      <c r="H1" s="16"/>
    </row>
    <row r="2" ht="13.5" thickBot="1">
      <c r="H2" s="16"/>
    </row>
    <row r="3" spans="2:15" ht="13.5" thickBot="1">
      <c r="B3" s="140"/>
      <c r="C3" s="135" t="s">
        <v>89</v>
      </c>
      <c r="D3" s="128" t="s">
        <v>90</v>
      </c>
      <c r="E3" s="128" t="s">
        <v>91</v>
      </c>
      <c r="F3" s="128" t="s">
        <v>92</v>
      </c>
      <c r="G3" s="128" t="s">
        <v>354</v>
      </c>
      <c r="H3" s="129" t="s">
        <v>365</v>
      </c>
      <c r="I3" s="128" t="s">
        <v>240</v>
      </c>
      <c r="J3" s="147" t="s">
        <v>419</v>
      </c>
      <c r="K3" s="141" t="s">
        <v>358</v>
      </c>
      <c r="L3" s="131"/>
      <c r="M3" s="130" t="s">
        <v>361</v>
      </c>
      <c r="N3" s="130" t="s">
        <v>366</v>
      </c>
      <c r="O3" s="132"/>
    </row>
    <row r="4" spans="2:15" ht="12.75">
      <c r="B4" s="148" t="s">
        <v>97</v>
      </c>
      <c r="C4" s="136">
        <v>1</v>
      </c>
      <c r="D4" s="125">
        <v>24</v>
      </c>
      <c r="E4" s="125">
        <v>141</v>
      </c>
      <c r="F4" s="125">
        <v>1682</v>
      </c>
      <c r="G4" s="125">
        <v>250</v>
      </c>
      <c r="H4" s="125">
        <f>SUM(C4:G4)</f>
        <v>2098</v>
      </c>
      <c r="I4" s="125">
        <v>586</v>
      </c>
      <c r="J4" s="144">
        <f>+H4+I4</f>
        <v>2684</v>
      </c>
      <c r="K4" s="142">
        <f>+J4/$J$20</f>
        <v>0.08183425818647479</v>
      </c>
      <c r="L4" s="127"/>
      <c r="M4" s="125">
        <v>38617</v>
      </c>
      <c r="N4" s="126">
        <f>+J4/M4</f>
        <v>0.06950306859673201</v>
      </c>
      <c r="O4" s="133"/>
    </row>
    <row r="5" spans="2:15" ht="12.75">
      <c r="B5" s="149" t="s">
        <v>98</v>
      </c>
      <c r="C5" s="57">
        <v>0</v>
      </c>
      <c r="D5" s="23">
        <v>16</v>
      </c>
      <c r="E5" s="23">
        <v>132</v>
      </c>
      <c r="F5" s="23">
        <v>1582</v>
      </c>
      <c r="G5" s="23">
        <v>252</v>
      </c>
      <c r="H5" s="23">
        <f aca="true" t="shared" si="0" ref="H5:H16">SUM(C5:G5)</f>
        <v>1982</v>
      </c>
      <c r="I5" s="23">
        <v>471</v>
      </c>
      <c r="J5" s="60">
        <f aca="true" t="shared" si="1" ref="J5:J16">+H5+I5</f>
        <v>2453</v>
      </c>
      <c r="K5" s="138">
        <f aca="true" t="shared" si="2" ref="K5:K20">+J5/$J$20</f>
        <v>0.07479114580157327</v>
      </c>
      <c r="L5" s="122"/>
      <c r="M5" s="23">
        <v>33054</v>
      </c>
      <c r="N5" s="121">
        <f aca="true" t="shared" si="3" ref="N5:N18">+J5/M5</f>
        <v>0.0742118956858474</v>
      </c>
      <c r="O5" s="46"/>
    </row>
    <row r="6" spans="2:15" ht="12.75">
      <c r="B6" s="149" t="s">
        <v>99</v>
      </c>
      <c r="C6" s="57">
        <v>0</v>
      </c>
      <c r="D6" s="23">
        <v>16</v>
      </c>
      <c r="E6" s="23">
        <v>119</v>
      </c>
      <c r="F6" s="23">
        <v>1265</v>
      </c>
      <c r="G6" s="23">
        <v>208</v>
      </c>
      <c r="H6" s="23">
        <f t="shared" si="0"/>
        <v>1608</v>
      </c>
      <c r="I6" s="23">
        <v>643</v>
      </c>
      <c r="J6" s="60">
        <f t="shared" si="1"/>
        <v>2251</v>
      </c>
      <c r="K6" s="138">
        <f t="shared" si="2"/>
        <v>0.06863223367278493</v>
      </c>
      <c r="L6" s="122"/>
      <c r="M6" s="23">
        <v>30615</v>
      </c>
      <c r="N6" s="121">
        <f t="shared" si="3"/>
        <v>0.07352604932222767</v>
      </c>
      <c r="O6" s="46"/>
    </row>
    <row r="7" spans="2:15" ht="12.75">
      <c r="B7" s="149" t="s">
        <v>100</v>
      </c>
      <c r="C7" s="57">
        <v>0</v>
      </c>
      <c r="D7" s="23">
        <v>12</v>
      </c>
      <c r="E7" s="23">
        <v>101</v>
      </c>
      <c r="F7" s="23">
        <v>958</v>
      </c>
      <c r="G7" s="23">
        <v>139</v>
      </c>
      <c r="H7" s="23">
        <f t="shared" si="0"/>
        <v>1210</v>
      </c>
      <c r="I7" s="23">
        <v>429</v>
      </c>
      <c r="J7" s="60">
        <f t="shared" si="1"/>
        <v>1639</v>
      </c>
      <c r="K7" s="138">
        <f t="shared" si="2"/>
        <v>0.04997255930239649</v>
      </c>
      <c r="L7" s="122"/>
      <c r="M7" s="23">
        <v>23982</v>
      </c>
      <c r="N7" s="121">
        <f t="shared" si="3"/>
        <v>0.06834292385956134</v>
      </c>
      <c r="O7" s="46"/>
    </row>
    <row r="8" spans="2:15" ht="12.75">
      <c r="B8" s="149" t="s">
        <v>101</v>
      </c>
      <c r="C8" s="57">
        <v>0</v>
      </c>
      <c r="D8" s="23">
        <v>8</v>
      </c>
      <c r="E8" s="23">
        <v>129</v>
      </c>
      <c r="F8" s="23">
        <v>1292</v>
      </c>
      <c r="G8" s="23">
        <v>181</v>
      </c>
      <c r="H8" s="23">
        <f t="shared" si="0"/>
        <v>1610</v>
      </c>
      <c r="I8" s="23">
        <v>496</v>
      </c>
      <c r="J8" s="60">
        <f t="shared" si="1"/>
        <v>2106</v>
      </c>
      <c r="K8" s="138">
        <f t="shared" si="2"/>
        <v>0.06421123239221904</v>
      </c>
      <c r="L8" s="122"/>
      <c r="M8" s="23">
        <v>29444</v>
      </c>
      <c r="N8" s="121">
        <f t="shared" si="3"/>
        <v>0.07152560793370466</v>
      </c>
      <c r="O8" s="46"/>
    </row>
    <row r="9" spans="2:15" ht="12.75">
      <c r="B9" s="149" t="s">
        <v>102</v>
      </c>
      <c r="C9" s="57">
        <v>0</v>
      </c>
      <c r="D9" s="23">
        <v>30</v>
      </c>
      <c r="E9" s="23">
        <v>217</v>
      </c>
      <c r="F9" s="23">
        <v>3033</v>
      </c>
      <c r="G9" s="23">
        <v>382</v>
      </c>
      <c r="H9" s="23">
        <f t="shared" si="0"/>
        <v>3662</v>
      </c>
      <c r="I9" s="23">
        <v>835</v>
      </c>
      <c r="J9" s="60">
        <f t="shared" si="1"/>
        <v>4497</v>
      </c>
      <c r="K9" s="138">
        <f t="shared" si="2"/>
        <v>0.13711201902555034</v>
      </c>
      <c r="L9" s="122"/>
      <c r="M9" s="23">
        <v>60139</v>
      </c>
      <c r="N9" s="121">
        <f t="shared" si="3"/>
        <v>0.0747767671560884</v>
      </c>
      <c r="O9" s="46"/>
    </row>
    <row r="10" spans="2:15" ht="12.75">
      <c r="B10" s="149"/>
      <c r="C10" s="57"/>
      <c r="D10" s="23"/>
      <c r="E10" s="23"/>
      <c r="F10" s="23"/>
      <c r="G10" s="23"/>
      <c r="H10" s="23"/>
      <c r="I10" s="23"/>
      <c r="J10" s="60"/>
      <c r="K10" s="138"/>
      <c r="L10" s="122"/>
      <c r="M10" s="23"/>
      <c r="N10" s="121"/>
      <c r="O10" s="46"/>
    </row>
    <row r="11" spans="2:15" ht="12.75">
      <c r="B11" s="149" t="s">
        <v>355</v>
      </c>
      <c r="C11" s="57">
        <f>SUM(C4:C9)</f>
        <v>1</v>
      </c>
      <c r="D11" s="23">
        <f aca="true" t="shared" si="4" ref="D11:J11">SUM(D4:D9)</f>
        <v>106</v>
      </c>
      <c r="E11" s="23">
        <f t="shared" si="4"/>
        <v>839</v>
      </c>
      <c r="F11" s="23">
        <f t="shared" si="4"/>
        <v>9812</v>
      </c>
      <c r="G11" s="23">
        <f t="shared" si="4"/>
        <v>1412</v>
      </c>
      <c r="H11" s="23">
        <f t="shared" si="4"/>
        <v>12170</v>
      </c>
      <c r="I11" s="23">
        <f t="shared" si="4"/>
        <v>3460</v>
      </c>
      <c r="J11" s="60">
        <f t="shared" si="4"/>
        <v>15630</v>
      </c>
      <c r="K11" s="138">
        <f t="shared" si="2"/>
        <v>0.47655344838099883</v>
      </c>
      <c r="L11" s="122"/>
      <c r="M11" s="23">
        <f>SUM(M4:M9)</f>
        <v>215851</v>
      </c>
      <c r="N11" s="121">
        <f t="shared" si="3"/>
        <v>0.07241106133397575</v>
      </c>
      <c r="O11" s="46"/>
    </row>
    <row r="12" spans="2:15" ht="12.75">
      <c r="B12" s="149"/>
      <c r="C12" s="57"/>
      <c r="D12" s="23"/>
      <c r="E12" s="23"/>
      <c r="F12" s="23"/>
      <c r="G12" s="23"/>
      <c r="H12" s="23"/>
      <c r="I12" s="23"/>
      <c r="J12" s="60"/>
      <c r="K12" s="138"/>
      <c r="L12" s="122"/>
      <c r="M12" s="23"/>
      <c r="N12" s="121"/>
      <c r="O12" s="46"/>
    </row>
    <row r="13" spans="2:15" ht="12.75">
      <c r="B13" s="149" t="s">
        <v>103</v>
      </c>
      <c r="C13" s="57">
        <v>0</v>
      </c>
      <c r="D13" s="23">
        <v>5</v>
      </c>
      <c r="E13" s="23">
        <v>55</v>
      </c>
      <c r="F13" s="23">
        <v>695</v>
      </c>
      <c r="G13" s="23">
        <v>75</v>
      </c>
      <c r="H13" s="23">
        <f t="shared" si="0"/>
        <v>830</v>
      </c>
      <c r="I13" s="23">
        <v>433</v>
      </c>
      <c r="J13" s="60">
        <f t="shared" si="1"/>
        <v>1263</v>
      </c>
      <c r="K13" s="138">
        <f t="shared" si="2"/>
        <v>0.03850844563692908</v>
      </c>
      <c r="L13" s="122"/>
      <c r="M13" s="23">
        <v>16020</v>
      </c>
      <c r="N13" s="121">
        <f t="shared" si="3"/>
        <v>0.07883895131086142</v>
      </c>
      <c r="O13" s="46"/>
    </row>
    <row r="14" spans="2:15" ht="12.75">
      <c r="B14" s="149" t="s">
        <v>104</v>
      </c>
      <c r="C14" s="57">
        <v>0</v>
      </c>
      <c r="D14" s="23">
        <v>10</v>
      </c>
      <c r="E14" s="23">
        <v>190</v>
      </c>
      <c r="F14" s="23">
        <v>2215</v>
      </c>
      <c r="G14" s="23">
        <v>415</v>
      </c>
      <c r="H14" s="23">
        <f t="shared" si="0"/>
        <v>2830</v>
      </c>
      <c r="I14" s="23">
        <v>2336</v>
      </c>
      <c r="J14" s="60">
        <f t="shared" si="1"/>
        <v>5166</v>
      </c>
      <c r="K14" s="138">
        <f t="shared" si="2"/>
        <v>0.15750960424416122</v>
      </c>
      <c r="L14" s="122"/>
      <c r="M14" s="23">
        <v>60856</v>
      </c>
      <c r="N14" s="121">
        <f t="shared" si="3"/>
        <v>0.0848889181017484</v>
      </c>
      <c r="O14" s="46"/>
    </row>
    <row r="15" spans="2:15" ht="12.75">
      <c r="B15" s="149" t="s">
        <v>105</v>
      </c>
      <c r="C15" s="57">
        <v>0</v>
      </c>
      <c r="D15" s="23">
        <v>0</v>
      </c>
      <c r="E15" s="23">
        <v>26</v>
      </c>
      <c r="F15" s="23">
        <v>466</v>
      </c>
      <c r="G15" s="23">
        <v>136</v>
      </c>
      <c r="H15" s="23">
        <f t="shared" si="0"/>
        <v>628</v>
      </c>
      <c r="I15" s="23">
        <v>1214</v>
      </c>
      <c r="J15" s="60">
        <f t="shared" si="1"/>
        <v>1842</v>
      </c>
      <c r="K15" s="138">
        <f t="shared" si="2"/>
        <v>0.05616196109518873</v>
      </c>
      <c r="L15" s="122"/>
      <c r="M15" s="23">
        <v>14598</v>
      </c>
      <c r="N15" s="121">
        <f t="shared" si="3"/>
        <v>0.12618166872174272</v>
      </c>
      <c r="O15" s="46"/>
    </row>
    <row r="16" spans="2:15" ht="12.75">
      <c r="B16" s="149" t="s">
        <v>106</v>
      </c>
      <c r="C16" s="57">
        <v>0</v>
      </c>
      <c r="D16" s="23">
        <v>7</v>
      </c>
      <c r="E16" s="23">
        <v>130</v>
      </c>
      <c r="F16" s="23">
        <v>2259</v>
      </c>
      <c r="G16" s="23">
        <v>461</v>
      </c>
      <c r="H16" s="23">
        <f t="shared" si="0"/>
        <v>2857</v>
      </c>
      <c r="I16" s="23">
        <v>6040</v>
      </c>
      <c r="J16" s="60">
        <f t="shared" si="1"/>
        <v>8897</v>
      </c>
      <c r="K16" s="138">
        <f t="shared" si="2"/>
        <v>0.2712665406427221</v>
      </c>
      <c r="L16" s="122"/>
      <c r="M16" s="23">
        <v>67442</v>
      </c>
      <c r="N16" s="121">
        <f t="shared" si="3"/>
        <v>0.13192076154325197</v>
      </c>
      <c r="O16" s="46"/>
    </row>
    <row r="17" spans="2:15" ht="12.75">
      <c r="B17" s="149"/>
      <c r="C17" s="57"/>
      <c r="D17" s="23"/>
      <c r="E17" s="23"/>
      <c r="F17" s="23"/>
      <c r="G17" s="23"/>
      <c r="H17" s="23"/>
      <c r="I17" s="23"/>
      <c r="J17" s="60"/>
      <c r="K17" s="138"/>
      <c r="L17" s="122"/>
      <c r="M17" s="23"/>
      <c r="N17" s="121"/>
      <c r="O17" s="46"/>
    </row>
    <row r="18" spans="2:15" ht="12.75">
      <c r="B18" s="149" t="s">
        <v>357</v>
      </c>
      <c r="C18" s="57">
        <f>SUM(C13:C16)</f>
        <v>0</v>
      </c>
      <c r="D18" s="23">
        <f aca="true" t="shared" si="5" ref="D18:J18">SUM(D13:D16)</f>
        <v>22</v>
      </c>
      <c r="E18" s="23">
        <f t="shared" si="5"/>
        <v>401</v>
      </c>
      <c r="F18" s="23">
        <f t="shared" si="5"/>
        <v>5635</v>
      </c>
      <c r="G18" s="23">
        <f t="shared" si="5"/>
        <v>1087</v>
      </c>
      <c r="H18" s="23">
        <f t="shared" si="5"/>
        <v>7145</v>
      </c>
      <c r="I18" s="23">
        <f t="shared" si="5"/>
        <v>10023</v>
      </c>
      <c r="J18" s="60">
        <f t="shared" si="5"/>
        <v>17168</v>
      </c>
      <c r="K18" s="138">
        <f t="shared" si="2"/>
        <v>0.5234465516190011</v>
      </c>
      <c r="L18" s="122"/>
      <c r="M18" s="23">
        <f>SUM(M13:M16)</f>
        <v>158916</v>
      </c>
      <c r="N18" s="121">
        <f t="shared" si="3"/>
        <v>0.10803191623247502</v>
      </c>
      <c r="O18" s="46"/>
    </row>
    <row r="19" spans="2:15" ht="12.75">
      <c r="B19" s="46"/>
      <c r="C19" s="57"/>
      <c r="D19" s="23"/>
      <c r="E19" s="23"/>
      <c r="F19" s="23"/>
      <c r="G19" s="23"/>
      <c r="H19" s="23"/>
      <c r="I19" s="23"/>
      <c r="J19" s="60"/>
      <c r="K19" s="138"/>
      <c r="L19" s="122"/>
      <c r="M19" s="23"/>
      <c r="N19" s="121"/>
      <c r="O19" s="46"/>
    </row>
    <row r="20" spans="2:15" s="3" customFormat="1" ht="12.75">
      <c r="B20" s="54" t="s">
        <v>359</v>
      </c>
      <c r="C20" s="56">
        <f>+C11+C18</f>
        <v>1</v>
      </c>
      <c r="D20" s="22">
        <f aca="true" t="shared" si="6" ref="D20:J20">+D11+D18</f>
        <v>128</v>
      </c>
      <c r="E20" s="22">
        <f t="shared" si="6"/>
        <v>1240</v>
      </c>
      <c r="F20" s="22">
        <f t="shared" si="6"/>
        <v>15447</v>
      </c>
      <c r="G20" s="22">
        <f t="shared" si="6"/>
        <v>2499</v>
      </c>
      <c r="H20" s="22">
        <f t="shared" si="6"/>
        <v>19315</v>
      </c>
      <c r="I20" s="22">
        <f t="shared" si="6"/>
        <v>13483</v>
      </c>
      <c r="J20" s="59">
        <f t="shared" si="6"/>
        <v>32798</v>
      </c>
      <c r="K20" s="138">
        <f t="shared" si="2"/>
        <v>1</v>
      </c>
      <c r="L20" s="123"/>
      <c r="M20" s="22">
        <v>374767</v>
      </c>
      <c r="N20" s="121">
        <f>+J20/M20</f>
        <v>0.08751570976099816</v>
      </c>
      <c r="O20" s="54"/>
    </row>
    <row r="21" spans="2:15" ht="12.75">
      <c r="B21" s="46"/>
      <c r="C21" s="137"/>
      <c r="D21" s="122"/>
      <c r="E21" s="122"/>
      <c r="F21" s="122"/>
      <c r="G21" s="122"/>
      <c r="H21" s="122"/>
      <c r="I21" s="122"/>
      <c r="J21" s="145"/>
      <c r="K21" s="137"/>
      <c r="L21" s="122"/>
      <c r="M21" s="122"/>
      <c r="N21" s="122"/>
      <c r="O21" s="46"/>
    </row>
    <row r="22" spans="2:15" s="3" customFormat="1" ht="12.75">
      <c r="B22" s="54" t="s">
        <v>356</v>
      </c>
      <c r="C22" s="138">
        <f>+C20/$J$20</f>
        <v>3.0489664003902676E-05</v>
      </c>
      <c r="D22" s="121">
        <f aca="true" t="shared" si="7" ref="D22:J22">+D20/$J$20</f>
        <v>0.0039026769924995425</v>
      </c>
      <c r="E22" s="121">
        <f t="shared" si="7"/>
        <v>0.03780718336483932</v>
      </c>
      <c r="F22" s="121">
        <f t="shared" si="7"/>
        <v>0.47097383986828467</v>
      </c>
      <c r="G22" s="121">
        <f t="shared" si="7"/>
        <v>0.07619367034575279</v>
      </c>
      <c r="H22" s="121">
        <f t="shared" si="7"/>
        <v>0.5889078602353802</v>
      </c>
      <c r="I22" s="121">
        <f t="shared" si="7"/>
        <v>0.4110921397646198</v>
      </c>
      <c r="J22" s="146">
        <f t="shared" si="7"/>
        <v>1</v>
      </c>
      <c r="K22" s="143"/>
      <c r="L22" s="123"/>
      <c r="M22" s="123"/>
      <c r="N22" s="123"/>
      <c r="O22" s="54"/>
    </row>
    <row r="23" spans="2:15" ht="12.75">
      <c r="B23" s="46"/>
      <c r="C23" s="137"/>
      <c r="D23" s="122"/>
      <c r="E23" s="122"/>
      <c r="F23" s="122"/>
      <c r="G23" s="122"/>
      <c r="H23" s="122"/>
      <c r="I23" s="122"/>
      <c r="J23" s="145"/>
      <c r="K23" s="137"/>
      <c r="L23" s="122"/>
      <c r="M23" s="122"/>
      <c r="N23" s="122"/>
      <c r="O23" s="46"/>
    </row>
    <row r="24" spans="2:15" ht="12.75">
      <c r="B24" s="149" t="s">
        <v>360</v>
      </c>
      <c r="C24" s="57">
        <v>28</v>
      </c>
      <c r="D24" s="23">
        <v>5888</v>
      </c>
      <c r="E24" s="23">
        <v>29140</v>
      </c>
      <c r="F24" s="23">
        <v>235729</v>
      </c>
      <c r="G24" s="23">
        <v>23491</v>
      </c>
      <c r="H24" s="23">
        <f>SUM(C24:G24)</f>
        <v>294276</v>
      </c>
      <c r="I24" s="23">
        <v>80491</v>
      </c>
      <c r="J24" s="60">
        <f>+H24+I24</f>
        <v>374767</v>
      </c>
      <c r="K24" s="137"/>
      <c r="L24" s="122"/>
      <c r="M24" s="122"/>
      <c r="N24" s="122"/>
      <c r="O24" s="46"/>
    </row>
    <row r="25" spans="2:15" ht="12.75">
      <c r="B25" s="46"/>
      <c r="C25" s="137"/>
      <c r="D25" s="122"/>
      <c r="E25" s="122"/>
      <c r="F25" s="122"/>
      <c r="G25" s="122"/>
      <c r="H25" s="122"/>
      <c r="I25" s="122"/>
      <c r="J25" s="145"/>
      <c r="K25" s="137"/>
      <c r="L25" s="122"/>
      <c r="M25" s="122"/>
      <c r="N25" s="122"/>
      <c r="O25" s="46"/>
    </row>
    <row r="26" spans="2:15" s="3" customFormat="1" ht="12.75">
      <c r="B26" s="54" t="s">
        <v>367</v>
      </c>
      <c r="C26" s="138">
        <f>+C20/C24</f>
        <v>0.03571428571428571</v>
      </c>
      <c r="D26" s="121">
        <f aca="true" t="shared" si="8" ref="D26:J26">+D20/D24</f>
        <v>0.021739130434782608</v>
      </c>
      <c r="E26" s="121">
        <f t="shared" si="8"/>
        <v>0.0425531914893617</v>
      </c>
      <c r="F26" s="121">
        <f t="shared" si="8"/>
        <v>0.06552863669722435</v>
      </c>
      <c r="G26" s="121">
        <f t="shared" si="8"/>
        <v>0.10638116725554468</v>
      </c>
      <c r="H26" s="121">
        <f t="shared" si="8"/>
        <v>0.06563566175970857</v>
      </c>
      <c r="I26" s="121">
        <f t="shared" si="8"/>
        <v>0.16750941099004857</v>
      </c>
      <c r="J26" s="146">
        <f t="shared" si="8"/>
        <v>0.08751570976099816</v>
      </c>
      <c r="K26" s="143"/>
      <c r="L26" s="123"/>
      <c r="M26" s="123"/>
      <c r="N26" s="123"/>
      <c r="O26" s="54"/>
    </row>
    <row r="27" spans="2:15" ht="13.5" thickBot="1">
      <c r="B27" s="134"/>
      <c r="C27" s="139"/>
      <c r="D27" s="124"/>
      <c r="E27" s="124"/>
      <c r="F27" s="124"/>
      <c r="G27" s="124"/>
      <c r="H27" s="124"/>
      <c r="I27" s="124"/>
      <c r="J27" s="134"/>
      <c r="K27" s="139"/>
      <c r="L27" s="124"/>
      <c r="M27" s="124"/>
      <c r="N27" s="124"/>
      <c r="O27" s="134"/>
    </row>
  </sheetData>
  <printOptions/>
  <pageMargins left="0.75" right="0.75" top="1" bottom="1" header="0.5" footer="0.5"/>
  <pageSetup fitToHeight="1" fitToWidth="1" horizontalDpi="600" verticalDpi="600" orientation="landscape" paperSize="130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14"/>
  <sheetViews>
    <sheetView workbookViewId="0" topLeftCell="A1">
      <selection activeCell="C6" sqref="C6"/>
    </sheetView>
  </sheetViews>
  <sheetFormatPr defaultColWidth="9.140625" defaultRowHeight="12.75"/>
  <cols>
    <col min="1" max="1" width="9.140625" style="360" customWidth="1"/>
    <col min="2" max="2" width="88.8515625" style="360" bestFit="1" customWidth="1"/>
    <col min="3" max="16384" width="9.140625" style="360" customWidth="1"/>
  </cols>
  <sheetData>
    <row r="2" ht="15.75">
      <c r="B2" s="360" t="s">
        <v>457</v>
      </c>
    </row>
    <row r="4" ht="15.75">
      <c r="B4" s="360" t="s">
        <v>458</v>
      </c>
    </row>
    <row r="6" ht="15.75">
      <c r="B6" s="360" t="s">
        <v>459</v>
      </c>
    </row>
    <row r="7" ht="15.75">
      <c r="B7" s="360" t="s">
        <v>460</v>
      </c>
    </row>
    <row r="9" ht="15.75">
      <c r="B9" s="360" t="s">
        <v>461</v>
      </c>
    </row>
    <row r="10" ht="15.75">
      <c r="B10" s="360" t="s">
        <v>462</v>
      </c>
    </row>
    <row r="11" ht="15.75">
      <c r="B11" s="360" t="s">
        <v>463</v>
      </c>
    </row>
    <row r="13" ht="15.75">
      <c r="B13" s="360" t="s">
        <v>464</v>
      </c>
    </row>
    <row r="15" ht="15.75">
      <c r="B15" s="360" t="s">
        <v>465</v>
      </c>
    </row>
    <row r="17" ht="15.75">
      <c r="B17" s="360" t="s">
        <v>466</v>
      </c>
    </row>
    <row r="18" ht="15.75">
      <c r="B18" s="360" t="s">
        <v>467</v>
      </c>
    </row>
    <row r="19" ht="15.75">
      <c r="B19" s="360" t="s">
        <v>468</v>
      </c>
    </row>
    <row r="20" ht="15.75">
      <c r="B20" s="360" t="s">
        <v>469</v>
      </c>
    </row>
    <row r="21" ht="15.75">
      <c r="B21" s="360" t="s">
        <v>470</v>
      </c>
    </row>
    <row r="23" ht="15.75">
      <c r="B23" s="360" t="s">
        <v>471</v>
      </c>
    </row>
    <row r="25" ht="15.75">
      <c r="B25" s="360" t="s">
        <v>472</v>
      </c>
    </row>
    <row r="26" ht="15.75">
      <c r="B26" s="360" t="s">
        <v>473</v>
      </c>
    </row>
    <row r="27" ht="15.75">
      <c r="B27" s="360" t="s">
        <v>474</v>
      </c>
    </row>
    <row r="29" ht="15.75">
      <c r="B29" s="360" t="s">
        <v>475</v>
      </c>
    </row>
    <row r="31" ht="15.75">
      <c r="B31" s="360" t="s">
        <v>476</v>
      </c>
    </row>
    <row r="32" ht="15.75">
      <c r="B32" s="360" t="s">
        <v>477</v>
      </c>
    </row>
    <row r="33" ht="15.75">
      <c r="B33" s="360" t="s">
        <v>478</v>
      </c>
    </row>
    <row r="35" ht="15.75">
      <c r="B35" s="360" t="s">
        <v>479</v>
      </c>
    </row>
    <row r="36" ht="15.75">
      <c r="B36" s="360" t="s">
        <v>480</v>
      </c>
    </row>
    <row r="39" ht="15.75">
      <c r="B39" s="360" t="s">
        <v>481</v>
      </c>
    </row>
    <row r="40" ht="15.75">
      <c r="B40" s="360" t="s">
        <v>482</v>
      </c>
    </row>
    <row r="41" ht="15.75">
      <c r="B41" s="360" t="s">
        <v>483</v>
      </c>
    </row>
    <row r="42" ht="15.75">
      <c r="B42" s="360" t="s">
        <v>484</v>
      </c>
    </row>
    <row r="44" ht="15.75">
      <c r="B44" s="360" t="s">
        <v>532</v>
      </c>
    </row>
    <row r="45" ht="15.75">
      <c r="B45" s="360" t="s">
        <v>485</v>
      </c>
    </row>
    <row r="46" ht="15.75">
      <c r="B46" s="360" t="s">
        <v>486</v>
      </c>
    </row>
    <row r="47" ht="15.75">
      <c r="B47" s="360" t="s">
        <v>487</v>
      </c>
    </row>
    <row r="49" ht="15.75">
      <c r="B49" s="360" t="s">
        <v>533</v>
      </c>
    </row>
    <row r="50" ht="15.75">
      <c r="B50" s="360" t="s">
        <v>488</v>
      </c>
    </row>
    <row r="51" ht="15.75">
      <c r="B51" s="360" t="s">
        <v>489</v>
      </c>
    </row>
    <row r="52" ht="15.75">
      <c r="B52" s="360" t="s">
        <v>490</v>
      </c>
    </row>
    <row r="54" ht="15.75">
      <c r="B54" s="360" t="s">
        <v>534</v>
      </c>
    </row>
    <row r="55" ht="15.75">
      <c r="B55" s="360" t="s">
        <v>491</v>
      </c>
    </row>
    <row r="56" ht="15.75">
      <c r="B56" s="360" t="s">
        <v>492</v>
      </c>
    </row>
    <row r="58" ht="15.75">
      <c r="B58" s="360" t="s">
        <v>535</v>
      </c>
    </row>
    <row r="59" ht="15.75">
      <c r="B59" s="360" t="s">
        <v>493</v>
      </c>
    </row>
    <row r="60" ht="15.75">
      <c r="B60" s="360" t="s">
        <v>494</v>
      </c>
    </row>
    <row r="61" ht="15.75">
      <c r="B61" s="360" t="s">
        <v>495</v>
      </c>
    </row>
    <row r="62" ht="15.75">
      <c r="B62" s="360" t="s">
        <v>496</v>
      </c>
    </row>
    <row r="64" ht="15.75">
      <c r="B64" s="360" t="s">
        <v>536</v>
      </c>
    </row>
    <row r="65" ht="15.75">
      <c r="B65" s="360" t="s">
        <v>497</v>
      </c>
    </row>
    <row r="66" ht="15.75">
      <c r="B66" s="360" t="s">
        <v>498</v>
      </c>
    </row>
    <row r="67" ht="15.75">
      <c r="B67" s="360" t="s">
        <v>499</v>
      </c>
    </row>
    <row r="68" ht="15.75">
      <c r="B68" s="360" t="s">
        <v>500</v>
      </c>
    </row>
    <row r="69" ht="15.75">
      <c r="B69" s="360" t="s">
        <v>501</v>
      </c>
    </row>
    <row r="70" ht="15.75">
      <c r="B70" s="360" t="s">
        <v>502</v>
      </c>
    </row>
    <row r="71" ht="15.75">
      <c r="B71" s="360" t="s">
        <v>503</v>
      </c>
    </row>
    <row r="73" ht="15.75">
      <c r="B73" s="360" t="s">
        <v>537</v>
      </c>
    </row>
    <row r="74" ht="15.75">
      <c r="B74" s="360" t="s">
        <v>504</v>
      </c>
    </row>
    <row r="75" ht="15.75">
      <c r="B75" s="360" t="s">
        <v>505</v>
      </c>
    </row>
    <row r="76" ht="15.75">
      <c r="B76" s="360" t="s">
        <v>506</v>
      </c>
    </row>
    <row r="78" ht="15.75">
      <c r="B78" s="360" t="s">
        <v>538</v>
      </c>
    </row>
    <row r="79" ht="15.75">
      <c r="B79" s="360" t="s">
        <v>507</v>
      </c>
    </row>
    <row r="80" ht="15.75">
      <c r="B80" s="360" t="s">
        <v>508</v>
      </c>
    </row>
    <row r="81" ht="15.75">
      <c r="B81" s="360" t="s">
        <v>509</v>
      </c>
    </row>
    <row r="83" ht="15.75">
      <c r="B83" s="360" t="s">
        <v>539</v>
      </c>
    </row>
    <row r="84" ht="15.75">
      <c r="B84" s="360" t="s">
        <v>510</v>
      </c>
    </row>
    <row r="85" ht="15.75">
      <c r="B85" s="360" t="s">
        <v>511</v>
      </c>
    </row>
    <row r="86" ht="15.75">
      <c r="B86" s="360" t="s">
        <v>512</v>
      </c>
    </row>
    <row r="87" ht="15.75">
      <c r="B87" s="360" t="s">
        <v>513</v>
      </c>
    </row>
    <row r="88" ht="15.75">
      <c r="B88" s="360" t="s">
        <v>540</v>
      </c>
    </row>
    <row r="89" ht="15.75">
      <c r="B89" s="360" t="s">
        <v>514</v>
      </c>
    </row>
    <row r="90" ht="15.75">
      <c r="B90" s="360" t="s">
        <v>515</v>
      </c>
    </row>
    <row r="91" ht="15.75">
      <c r="B91" s="360" t="s">
        <v>516</v>
      </c>
    </row>
    <row r="92" ht="15.75">
      <c r="B92" s="360" t="s">
        <v>517</v>
      </c>
    </row>
    <row r="93" ht="15.75">
      <c r="B93" s="360" t="s">
        <v>518</v>
      </c>
    </row>
    <row r="94" ht="15.75">
      <c r="B94" s="360" t="s">
        <v>519</v>
      </c>
    </row>
    <row r="95" ht="15.75">
      <c r="B95" s="360" t="s">
        <v>520</v>
      </c>
    </row>
    <row r="97" ht="15.75">
      <c r="B97" s="360" t="s">
        <v>541</v>
      </c>
    </row>
    <row r="98" ht="15.75">
      <c r="B98" s="360" t="s">
        <v>521</v>
      </c>
    </row>
    <row r="99" ht="15.75">
      <c r="B99" s="360" t="s">
        <v>522</v>
      </c>
    </row>
    <row r="100" ht="15.75">
      <c r="B100" s="360" t="s">
        <v>523</v>
      </c>
    </row>
    <row r="101" ht="15.75">
      <c r="B101" s="360" t="s">
        <v>524</v>
      </c>
    </row>
    <row r="103" ht="15.75">
      <c r="B103" s="360" t="s">
        <v>525</v>
      </c>
    </row>
    <row r="104" ht="15.75">
      <c r="B104" s="360" t="s">
        <v>526</v>
      </c>
    </row>
    <row r="105" ht="15.75">
      <c r="B105" s="360" t="s">
        <v>527</v>
      </c>
    </row>
    <row r="107" ht="15.75">
      <c r="B107" s="360" t="s">
        <v>528</v>
      </c>
    </row>
    <row r="109" ht="15.75">
      <c r="B109" s="360" t="s">
        <v>529</v>
      </c>
    </row>
    <row r="110" ht="15.75">
      <c r="B110" s="360">
        <v>39456</v>
      </c>
    </row>
    <row r="112" ht="15.75">
      <c r="B112" s="360" t="s">
        <v>542</v>
      </c>
    </row>
    <row r="113" spans="1:2" ht="15.75">
      <c r="A113" s="360">
        <v>1</v>
      </c>
      <c r="B113" s="360" t="s">
        <v>530</v>
      </c>
    </row>
    <row r="114" spans="1:2" ht="15.75">
      <c r="A114" s="360">
        <v>2</v>
      </c>
      <c r="B114" s="360" t="s">
        <v>531</v>
      </c>
    </row>
  </sheetData>
  <printOptions/>
  <pageMargins left="0.75" right="0.75" top="1" bottom="1" header="0.5" footer="0.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140625" defaultRowHeight="12.75"/>
  <cols>
    <col min="1" max="1" width="133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8" sqref="A38"/>
    </sheetView>
  </sheetViews>
  <sheetFormatPr defaultColWidth="9.140625" defaultRowHeight="12.75"/>
  <cols>
    <col min="1" max="1" width="133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workbookViewId="0" topLeftCell="A1">
      <selection activeCell="A1" sqref="A1"/>
    </sheetView>
  </sheetViews>
  <sheetFormatPr defaultColWidth="9.140625" defaultRowHeight="12.75"/>
  <cols>
    <col min="2" max="2" width="28.8515625" style="0" customWidth="1"/>
    <col min="3" max="7" width="16.7109375" style="0" customWidth="1"/>
  </cols>
  <sheetData>
    <row r="2" ht="13.5" thickBot="1"/>
    <row r="3" spans="2:7" ht="12.75">
      <c r="B3" s="357" t="s">
        <v>391</v>
      </c>
      <c r="C3" s="312"/>
      <c r="D3" s="312"/>
      <c r="E3" s="312"/>
      <c r="F3" s="312"/>
      <c r="G3" s="255"/>
    </row>
    <row r="4" spans="2:7" ht="12.75">
      <c r="B4" s="313"/>
      <c r="C4" s="33"/>
      <c r="D4" s="33"/>
      <c r="E4" s="33"/>
      <c r="F4" s="33"/>
      <c r="G4" s="50"/>
    </row>
    <row r="5" spans="2:7" ht="12.75">
      <c r="B5" s="313"/>
      <c r="C5" s="78" t="s">
        <v>122</v>
      </c>
      <c r="D5" s="222" t="s">
        <v>123</v>
      </c>
      <c r="E5" s="222" t="s">
        <v>124</v>
      </c>
      <c r="F5" s="222" t="s">
        <v>125</v>
      </c>
      <c r="G5" s="50"/>
    </row>
    <row r="6" spans="2:7" ht="12.75">
      <c r="B6" s="313"/>
      <c r="C6" s="194"/>
      <c r="D6" s="33"/>
      <c r="E6" s="33"/>
      <c r="F6" s="33"/>
      <c r="G6" s="50"/>
    </row>
    <row r="7" spans="2:7" ht="12.75">
      <c r="B7" s="317" t="s">
        <v>127</v>
      </c>
      <c r="C7" s="33">
        <v>10</v>
      </c>
      <c r="D7" s="33">
        <v>42</v>
      </c>
      <c r="E7" s="33">
        <f>SUM(C7+D7)</f>
        <v>52</v>
      </c>
      <c r="F7" s="33">
        <v>319</v>
      </c>
      <c r="G7" s="50"/>
    </row>
    <row r="8" spans="2:7" ht="12.75">
      <c r="B8" s="317"/>
      <c r="C8" s="33"/>
      <c r="D8" s="33"/>
      <c r="E8" s="33"/>
      <c r="F8" s="33"/>
      <c r="G8" s="50"/>
    </row>
    <row r="9" spans="2:7" ht="12.75">
      <c r="B9" s="317" t="s">
        <v>128</v>
      </c>
      <c r="C9" s="33">
        <v>4</v>
      </c>
      <c r="D9" s="33">
        <v>8</v>
      </c>
      <c r="E9" s="33">
        <f aca="true" t="shared" si="0" ref="E9:E21">SUM(C9+D9)</f>
        <v>12</v>
      </c>
      <c r="F9" s="33">
        <v>35</v>
      </c>
      <c r="G9" s="50"/>
    </row>
    <row r="10" spans="2:7" ht="12.75">
      <c r="B10" s="317"/>
      <c r="C10" s="33"/>
      <c r="D10" s="33"/>
      <c r="E10" s="33"/>
      <c r="F10" s="33"/>
      <c r="G10" s="50"/>
    </row>
    <row r="11" spans="2:7" ht="12.75">
      <c r="B11" s="317" t="s">
        <v>126</v>
      </c>
      <c r="C11" s="33">
        <v>51</v>
      </c>
      <c r="D11" s="33">
        <v>281</v>
      </c>
      <c r="E11" s="33">
        <v>332</v>
      </c>
      <c r="F11" s="194" t="s">
        <v>135</v>
      </c>
      <c r="G11" s="50"/>
    </row>
    <row r="12" spans="2:7" ht="12.75">
      <c r="B12" s="317"/>
      <c r="C12" s="33"/>
      <c r="D12" s="33"/>
      <c r="E12" s="33"/>
      <c r="F12" s="194"/>
      <c r="G12" s="50"/>
    </row>
    <row r="13" spans="2:7" ht="12.75">
      <c r="B13" s="317" t="s">
        <v>129</v>
      </c>
      <c r="C13" s="33">
        <v>14</v>
      </c>
      <c r="D13" s="33">
        <v>20</v>
      </c>
      <c r="E13" s="33">
        <f t="shared" si="0"/>
        <v>34</v>
      </c>
      <c r="F13" s="33">
        <v>248</v>
      </c>
      <c r="G13" s="50"/>
    </row>
    <row r="14" spans="2:7" ht="12.75">
      <c r="B14" s="317"/>
      <c r="C14" s="33"/>
      <c r="D14" s="33"/>
      <c r="E14" s="33"/>
      <c r="F14" s="33"/>
      <c r="G14" s="50"/>
    </row>
    <row r="15" spans="2:7" ht="12.75">
      <c r="B15" s="317" t="s">
        <v>130</v>
      </c>
      <c r="C15" s="33">
        <v>1</v>
      </c>
      <c r="D15" s="33">
        <v>3</v>
      </c>
      <c r="E15" s="33">
        <f t="shared" si="0"/>
        <v>4</v>
      </c>
      <c r="F15" s="33">
        <v>17</v>
      </c>
      <c r="G15" s="50"/>
    </row>
    <row r="16" spans="2:7" ht="12.75">
      <c r="B16" s="317"/>
      <c r="C16" s="33"/>
      <c r="D16" s="33"/>
      <c r="E16" s="33"/>
      <c r="F16" s="33"/>
      <c r="G16" s="50"/>
    </row>
    <row r="17" spans="2:7" ht="12.75">
      <c r="B17" s="317" t="s">
        <v>131</v>
      </c>
      <c r="C17" s="33">
        <v>366</v>
      </c>
      <c r="D17" s="33">
        <v>124</v>
      </c>
      <c r="E17" s="33">
        <f t="shared" si="0"/>
        <v>490</v>
      </c>
      <c r="F17" s="33">
        <v>1526</v>
      </c>
      <c r="G17" s="50"/>
    </row>
    <row r="18" spans="2:7" ht="12.75">
      <c r="B18" s="317"/>
      <c r="C18" s="33"/>
      <c r="D18" s="33"/>
      <c r="E18" s="33"/>
      <c r="F18" s="33"/>
      <c r="G18" s="50"/>
    </row>
    <row r="19" spans="2:7" ht="12.75">
      <c r="B19" s="317" t="s">
        <v>132</v>
      </c>
      <c r="C19" s="33">
        <v>31</v>
      </c>
      <c r="D19" s="33">
        <v>18</v>
      </c>
      <c r="E19" s="33">
        <f t="shared" si="0"/>
        <v>49</v>
      </c>
      <c r="F19" s="33">
        <v>410</v>
      </c>
      <c r="G19" s="50"/>
    </row>
    <row r="20" spans="2:7" ht="12.75">
      <c r="B20" s="317"/>
      <c r="C20" s="33"/>
      <c r="D20" s="33"/>
      <c r="E20" s="33"/>
      <c r="F20" s="33"/>
      <c r="G20" s="50"/>
    </row>
    <row r="21" spans="2:7" ht="12.75">
      <c r="B21" s="317" t="s">
        <v>133</v>
      </c>
      <c r="C21" s="33">
        <v>10</v>
      </c>
      <c r="D21" s="33">
        <v>11</v>
      </c>
      <c r="E21" s="33">
        <f t="shared" si="0"/>
        <v>21</v>
      </c>
      <c r="F21" s="33">
        <v>82</v>
      </c>
      <c r="G21" s="50"/>
    </row>
    <row r="22" spans="2:7" ht="12.75">
      <c r="B22" s="313"/>
      <c r="C22" s="33"/>
      <c r="D22" s="33"/>
      <c r="E22" s="33"/>
      <c r="F22" s="33"/>
      <c r="G22" s="50"/>
    </row>
    <row r="23" spans="2:7" ht="12.75">
      <c r="B23" s="313" t="s">
        <v>134</v>
      </c>
      <c r="C23" s="33"/>
      <c r="D23" s="33"/>
      <c r="E23" s="33"/>
      <c r="F23" s="33"/>
      <c r="G23" s="50"/>
    </row>
    <row r="24" spans="2:7" ht="12.75">
      <c r="B24" s="313"/>
      <c r="C24" s="33"/>
      <c r="D24" s="33"/>
      <c r="E24" s="33"/>
      <c r="F24" s="33"/>
      <c r="G24" s="50"/>
    </row>
    <row r="25" spans="2:7" ht="13.5" thickBot="1">
      <c r="B25" s="314"/>
      <c r="C25" s="89"/>
      <c r="D25" s="89"/>
      <c r="E25" s="89"/>
      <c r="F25" s="89"/>
      <c r="G25" s="26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5"/>
  <sheetViews>
    <sheetView workbookViewId="0" topLeftCell="A1">
      <selection activeCell="C20" sqref="C20"/>
    </sheetView>
  </sheetViews>
  <sheetFormatPr defaultColWidth="9.140625" defaultRowHeight="12.75"/>
  <cols>
    <col min="3" max="3" width="27.8515625" style="0" customWidth="1"/>
    <col min="4" max="4" width="16.57421875" style="0" bestFit="1" customWidth="1"/>
    <col min="5" max="5" width="9.57421875" style="0" bestFit="1" customWidth="1"/>
    <col min="6" max="6" width="21.421875" style="0" bestFit="1" customWidth="1"/>
  </cols>
  <sheetData>
    <row r="2" spans="2:8" ht="12.75">
      <c r="B2" s="355" t="s">
        <v>392</v>
      </c>
      <c r="C2" s="354" t="s">
        <v>136</v>
      </c>
      <c r="D2" s="356"/>
      <c r="E2" s="356"/>
      <c r="F2" s="356"/>
      <c r="G2" s="356"/>
      <c r="H2" s="38"/>
    </row>
    <row r="3" spans="2:8" ht="12.75">
      <c r="B3" s="35"/>
      <c r="C3" s="33"/>
      <c r="D3" s="33"/>
      <c r="E3" s="33"/>
      <c r="F3" s="33"/>
      <c r="G3" s="33"/>
      <c r="H3" s="34"/>
    </row>
    <row r="4" spans="2:8" ht="12.75">
      <c r="B4" s="35"/>
      <c r="C4" s="222" t="s">
        <v>137</v>
      </c>
      <c r="D4" s="33"/>
      <c r="E4" s="33"/>
      <c r="F4" s="33"/>
      <c r="G4" s="33"/>
      <c r="H4" s="34"/>
    </row>
    <row r="5" spans="2:8" ht="12.75">
      <c r="B5" s="35"/>
      <c r="C5" s="33"/>
      <c r="D5" s="33"/>
      <c r="E5" s="33"/>
      <c r="F5" s="33"/>
      <c r="G5" s="33"/>
      <c r="H5" s="34"/>
    </row>
    <row r="6" spans="2:8" ht="12.75">
      <c r="B6" s="35"/>
      <c r="C6" s="33" t="s">
        <v>138</v>
      </c>
      <c r="D6" s="346">
        <v>23012</v>
      </c>
      <c r="E6" s="33"/>
      <c r="F6" s="33"/>
      <c r="G6" s="33"/>
      <c r="H6" s="34"/>
    </row>
    <row r="7" spans="2:8" ht="12.75">
      <c r="B7" s="35"/>
      <c r="C7" s="33" t="s">
        <v>106</v>
      </c>
      <c r="D7" s="346">
        <v>24108</v>
      </c>
      <c r="E7" s="33"/>
      <c r="F7" s="33"/>
      <c r="G7" s="33"/>
      <c r="H7" s="34"/>
    </row>
    <row r="8" spans="2:8" ht="12.75">
      <c r="B8" s="35"/>
      <c r="C8" s="33" t="s">
        <v>139</v>
      </c>
      <c r="D8" s="346">
        <v>27900</v>
      </c>
      <c r="E8" s="33"/>
      <c r="F8" s="33"/>
      <c r="G8" s="33"/>
      <c r="H8" s="34"/>
    </row>
    <row r="9" spans="2:8" ht="12.75">
      <c r="B9" s="35"/>
      <c r="C9" s="33"/>
      <c r="D9" s="33"/>
      <c r="E9" s="33"/>
      <c r="F9" s="33"/>
      <c r="G9" s="33"/>
      <c r="H9" s="34"/>
    </row>
    <row r="10" spans="2:8" ht="12.75">
      <c r="B10" s="163" t="s">
        <v>0</v>
      </c>
      <c r="C10" s="46" t="s">
        <v>393</v>
      </c>
      <c r="D10" s="45" t="s">
        <v>394</v>
      </c>
      <c r="E10" s="46" t="s">
        <v>140</v>
      </c>
      <c r="F10" s="44" t="s">
        <v>395</v>
      </c>
      <c r="G10" s="44"/>
      <c r="H10" s="45"/>
    </row>
    <row r="11" spans="2:8" ht="12.75">
      <c r="B11" s="350">
        <v>1963</v>
      </c>
      <c r="C11" s="47" t="s">
        <v>141</v>
      </c>
      <c r="D11" s="34"/>
      <c r="E11" s="48"/>
      <c r="F11" s="33"/>
      <c r="G11" s="33"/>
      <c r="H11" s="34"/>
    </row>
    <row r="12" spans="2:8" ht="12.75">
      <c r="B12" s="350">
        <v>1964</v>
      </c>
      <c r="C12" s="48" t="s">
        <v>142</v>
      </c>
      <c r="D12" s="34"/>
      <c r="E12" s="48"/>
      <c r="F12" s="33"/>
      <c r="G12" s="33"/>
      <c r="H12" s="34"/>
    </row>
    <row r="13" spans="2:8" ht="12.75">
      <c r="B13" s="350">
        <v>1965</v>
      </c>
      <c r="C13" s="48" t="s">
        <v>143</v>
      </c>
      <c r="D13" s="34"/>
      <c r="E13" s="48"/>
      <c r="F13" s="33"/>
      <c r="G13" s="33"/>
      <c r="H13" s="34"/>
    </row>
    <row r="14" spans="2:8" ht="12.75">
      <c r="B14" s="350">
        <v>1966</v>
      </c>
      <c r="C14" s="48" t="s">
        <v>144</v>
      </c>
      <c r="D14" s="34"/>
      <c r="E14" s="48"/>
      <c r="F14" s="33"/>
      <c r="G14" s="33"/>
      <c r="H14" s="34"/>
    </row>
    <row r="15" spans="2:8" ht="12.75">
      <c r="B15" s="350">
        <v>1967</v>
      </c>
      <c r="C15" s="48" t="s">
        <v>145</v>
      </c>
      <c r="D15" s="34" t="s">
        <v>186</v>
      </c>
      <c r="E15" s="48" t="s">
        <v>187</v>
      </c>
      <c r="F15" s="33"/>
      <c r="G15" s="33"/>
      <c r="H15" s="34"/>
    </row>
    <row r="16" spans="2:8" ht="12.75">
      <c r="B16" s="350">
        <v>1968</v>
      </c>
      <c r="C16" s="48" t="s">
        <v>146</v>
      </c>
      <c r="D16" s="34" t="s">
        <v>188</v>
      </c>
      <c r="E16" s="48"/>
      <c r="F16" s="33"/>
      <c r="G16" s="33"/>
      <c r="H16" s="34"/>
    </row>
    <row r="17" spans="2:8" ht="12.75">
      <c r="B17" s="350">
        <v>1969</v>
      </c>
      <c r="C17" s="48" t="s">
        <v>147</v>
      </c>
      <c r="D17" s="34"/>
      <c r="E17" s="48"/>
      <c r="F17" s="33"/>
      <c r="G17" s="33"/>
      <c r="H17" s="34"/>
    </row>
    <row r="18" spans="2:8" ht="12.75">
      <c r="B18" s="350">
        <v>1970</v>
      </c>
      <c r="C18" s="48" t="s">
        <v>148</v>
      </c>
      <c r="D18" s="34"/>
      <c r="E18" s="48"/>
      <c r="F18" s="33"/>
      <c r="G18" s="33"/>
      <c r="H18" s="34"/>
    </row>
    <row r="19" spans="2:8" ht="12.75">
      <c r="B19" s="350">
        <v>1971</v>
      </c>
      <c r="C19" s="48" t="s">
        <v>149</v>
      </c>
      <c r="D19" s="34" t="s">
        <v>189</v>
      </c>
      <c r="E19" s="48" t="s">
        <v>187</v>
      </c>
      <c r="F19" s="33" t="s">
        <v>190</v>
      </c>
      <c r="G19" s="33" t="s">
        <v>203</v>
      </c>
      <c r="H19" s="34"/>
    </row>
    <row r="20" spans="2:8" ht="12.75">
      <c r="B20" s="350">
        <v>1972</v>
      </c>
      <c r="C20" s="48" t="s">
        <v>150</v>
      </c>
      <c r="D20" s="34" t="s">
        <v>188</v>
      </c>
      <c r="E20" s="48"/>
      <c r="F20" s="33" t="s">
        <v>188</v>
      </c>
      <c r="G20" s="33"/>
      <c r="H20" s="34"/>
    </row>
    <row r="21" spans="2:8" ht="12.75">
      <c r="B21" s="350">
        <v>1973</v>
      </c>
      <c r="C21" s="48" t="s">
        <v>151</v>
      </c>
      <c r="D21" s="34" t="s">
        <v>190</v>
      </c>
      <c r="E21" s="48" t="s">
        <v>191</v>
      </c>
      <c r="F21" s="33" t="s">
        <v>188</v>
      </c>
      <c r="G21" s="33"/>
      <c r="H21" s="34"/>
    </row>
    <row r="22" spans="2:11" ht="12.75">
      <c r="B22" s="350">
        <v>1974</v>
      </c>
      <c r="C22" s="48" t="s">
        <v>152</v>
      </c>
      <c r="D22" s="34" t="s">
        <v>188</v>
      </c>
      <c r="E22" s="48"/>
      <c r="F22" s="33" t="s">
        <v>188</v>
      </c>
      <c r="G22" s="33"/>
      <c r="H22" s="34"/>
      <c r="K22" s="34"/>
    </row>
    <row r="23" spans="2:8" ht="12.75">
      <c r="B23" s="350">
        <v>1975</v>
      </c>
      <c r="C23" s="48" t="s">
        <v>153</v>
      </c>
      <c r="D23" s="34" t="s">
        <v>192</v>
      </c>
      <c r="E23" s="48" t="s">
        <v>187</v>
      </c>
      <c r="F23" s="33" t="s">
        <v>204</v>
      </c>
      <c r="G23" s="33"/>
      <c r="H23" s="34"/>
    </row>
    <row r="24" spans="2:8" ht="12.75">
      <c r="B24" s="350">
        <v>1976</v>
      </c>
      <c r="C24" s="48" t="s">
        <v>154</v>
      </c>
      <c r="D24" s="34" t="s">
        <v>188</v>
      </c>
      <c r="E24" s="48"/>
      <c r="F24" s="33" t="s">
        <v>188</v>
      </c>
      <c r="G24" s="33"/>
      <c r="H24" s="34"/>
    </row>
    <row r="25" spans="2:8" ht="12.75">
      <c r="B25" s="350">
        <v>1977</v>
      </c>
      <c r="C25" s="48" t="s">
        <v>155</v>
      </c>
      <c r="D25" s="34" t="s">
        <v>193</v>
      </c>
      <c r="E25" s="48" t="s">
        <v>195</v>
      </c>
      <c r="F25" s="33" t="s">
        <v>190</v>
      </c>
      <c r="G25" s="33" t="s">
        <v>205</v>
      </c>
      <c r="H25" s="34"/>
    </row>
    <row r="26" spans="2:8" ht="12.75">
      <c r="B26" s="350">
        <v>1978</v>
      </c>
      <c r="C26" s="48" t="s">
        <v>156</v>
      </c>
      <c r="D26" s="34" t="s">
        <v>188</v>
      </c>
      <c r="E26" s="48"/>
      <c r="F26" s="33" t="s">
        <v>188</v>
      </c>
      <c r="G26" s="33"/>
      <c r="H26" s="34"/>
    </row>
    <row r="27" spans="2:8" ht="12.75">
      <c r="B27" s="350">
        <v>1979</v>
      </c>
      <c r="C27" s="48" t="s">
        <v>157</v>
      </c>
      <c r="D27" s="34" t="s">
        <v>194</v>
      </c>
      <c r="E27" s="48" t="s">
        <v>196</v>
      </c>
      <c r="F27" s="33" t="s">
        <v>188</v>
      </c>
      <c r="G27" s="33"/>
      <c r="H27" s="34"/>
    </row>
    <row r="28" spans="2:8" ht="12.75">
      <c r="B28" s="350">
        <v>1980</v>
      </c>
      <c r="C28" s="48" t="s">
        <v>158</v>
      </c>
      <c r="D28" s="34" t="s">
        <v>188</v>
      </c>
      <c r="E28" s="48"/>
      <c r="F28" s="33" t="s">
        <v>188</v>
      </c>
      <c r="G28" s="33"/>
      <c r="H28" s="34"/>
    </row>
    <row r="29" spans="2:8" ht="12.75">
      <c r="B29" s="350">
        <v>1981</v>
      </c>
      <c r="C29" s="48" t="s">
        <v>159</v>
      </c>
      <c r="D29" s="34" t="s">
        <v>197</v>
      </c>
      <c r="E29" s="48" t="s">
        <v>191</v>
      </c>
      <c r="F29" s="33" t="s">
        <v>188</v>
      </c>
      <c r="G29" s="33"/>
      <c r="H29" s="34"/>
    </row>
    <row r="30" spans="2:8" ht="12.75">
      <c r="B30" s="350">
        <v>1982</v>
      </c>
      <c r="C30" s="48" t="s">
        <v>160</v>
      </c>
      <c r="D30" s="34" t="s">
        <v>188</v>
      </c>
      <c r="E30" s="48"/>
      <c r="F30" s="33" t="s">
        <v>188</v>
      </c>
      <c r="G30" s="33"/>
      <c r="H30" s="34"/>
    </row>
    <row r="31" spans="2:8" ht="12.75">
      <c r="B31" s="350">
        <v>1983</v>
      </c>
      <c r="C31" s="48" t="s">
        <v>161</v>
      </c>
      <c r="D31" s="34" t="s">
        <v>198</v>
      </c>
      <c r="E31" s="48" t="s">
        <v>195</v>
      </c>
      <c r="F31" s="33" t="s">
        <v>188</v>
      </c>
      <c r="G31" s="33"/>
      <c r="H31" s="34"/>
    </row>
    <row r="32" spans="2:8" ht="12.75">
      <c r="B32" s="350">
        <v>1984</v>
      </c>
      <c r="C32" s="48" t="s">
        <v>162</v>
      </c>
      <c r="D32" s="34" t="s">
        <v>188</v>
      </c>
      <c r="E32" s="48"/>
      <c r="F32" s="33" t="s">
        <v>188</v>
      </c>
      <c r="G32" s="33"/>
      <c r="H32" s="34"/>
    </row>
    <row r="33" spans="2:8" ht="12.75">
      <c r="B33" s="350">
        <v>1985</v>
      </c>
      <c r="C33" s="48" t="s">
        <v>163</v>
      </c>
      <c r="D33" s="34" t="s">
        <v>199</v>
      </c>
      <c r="E33" s="48" t="s">
        <v>200</v>
      </c>
      <c r="F33" s="33" t="s">
        <v>206</v>
      </c>
      <c r="G33" s="33"/>
      <c r="H33" s="34"/>
    </row>
    <row r="34" spans="2:8" ht="12.75">
      <c r="B34" s="350">
        <v>1986</v>
      </c>
      <c r="C34" s="48" t="s">
        <v>164</v>
      </c>
      <c r="D34" s="34" t="s">
        <v>188</v>
      </c>
      <c r="E34" s="48"/>
      <c r="F34" s="33" t="s">
        <v>188</v>
      </c>
      <c r="G34" s="33"/>
      <c r="H34" s="34"/>
    </row>
    <row r="35" spans="2:8" ht="12.75">
      <c r="B35" s="350">
        <v>1987</v>
      </c>
      <c r="C35" s="48" t="s">
        <v>165</v>
      </c>
      <c r="D35" s="34" t="s">
        <v>201</v>
      </c>
      <c r="E35" s="48" t="s">
        <v>202</v>
      </c>
      <c r="F35" s="33" t="s">
        <v>207</v>
      </c>
      <c r="G35" s="33"/>
      <c r="H35" s="34"/>
    </row>
    <row r="36" spans="2:8" ht="12.75">
      <c r="B36" s="350">
        <v>1988</v>
      </c>
      <c r="C36" s="48" t="s">
        <v>166</v>
      </c>
      <c r="D36" s="34" t="s">
        <v>188</v>
      </c>
      <c r="E36" s="48"/>
      <c r="F36" s="33" t="s">
        <v>188</v>
      </c>
      <c r="G36" s="33"/>
      <c r="H36" s="34"/>
    </row>
    <row r="37" spans="2:8" ht="12.75">
      <c r="B37" s="350">
        <v>1989</v>
      </c>
      <c r="C37" s="48" t="s">
        <v>167</v>
      </c>
      <c r="D37" s="34" t="s">
        <v>209</v>
      </c>
      <c r="E37" s="48" t="s">
        <v>191</v>
      </c>
      <c r="F37" s="33" t="s">
        <v>188</v>
      </c>
      <c r="G37" s="33"/>
      <c r="H37" s="34"/>
    </row>
    <row r="38" spans="2:8" ht="12.75">
      <c r="B38" s="350">
        <v>1990</v>
      </c>
      <c r="C38" s="48" t="s">
        <v>168</v>
      </c>
      <c r="D38" s="34" t="s">
        <v>188</v>
      </c>
      <c r="E38" s="48"/>
      <c r="F38" s="33" t="s">
        <v>208</v>
      </c>
      <c r="G38" s="33"/>
      <c r="H38" s="34"/>
    </row>
    <row r="39" spans="2:8" ht="12.75">
      <c r="B39" s="350">
        <v>1991</v>
      </c>
      <c r="C39" s="48" t="s">
        <v>169</v>
      </c>
      <c r="D39" s="34" t="s">
        <v>396</v>
      </c>
      <c r="E39" s="48" t="s">
        <v>210</v>
      </c>
      <c r="F39" s="33" t="s">
        <v>188</v>
      </c>
      <c r="G39" s="33"/>
      <c r="H39" s="34"/>
    </row>
    <row r="40" spans="2:8" ht="12.75">
      <c r="B40" s="350">
        <v>1992</v>
      </c>
      <c r="C40" s="48" t="s">
        <v>170</v>
      </c>
      <c r="D40" s="34" t="s">
        <v>188</v>
      </c>
      <c r="E40" s="48"/>
      <c r="F40" s="33" t="s">
        <v>220</v>
      </c>
      <c r="G40" s="33"/>
      <c r="H40" s="34"/>
    </row>
    <row r="41" spans="2:8" ht="12.75">
      <c r="B41" s="350">
        <v>1993</v>
      </c>
      <c r="C41" s="48" t="s">
        <v>171</v>
      </c>
      <c r="D41" s="34" t="s">
        <v>211</v>
      </c>
      <c r="E41" s="48" t="s">
        <v>187</v>
      </c>
      <c r="F41" s="33" t="s">
        <v>213</v>
      </c>
      <c r="G41" s="33"/>
      <c r="H41" s="34"/>
    </row>
    <row r="42" spans="2:8" ht="12.75">
      <c r="B42" s="350">
        <v>1994</v>
      </c>
      <c r="C42" s="48" t="s">
        <v>172</v>
      </c>
      <c r="D42" s="34" t="s">
        <v>188</v>
      </c>
      <c r="E42" s="48"/>
      <c r="F42" s="33" t="s">
        <v>188</v>
      </c>
      <c r="G42" s="33"/>
      <c r="H42" s="34"/>
    </row>
    <row r="43" spans="2:8" ht="12.75">
      <c r="B43" s="350">
        <v>1995</v>
      </c>
      <c r="C43" s="48" t="s">
        <v>173</v>
      </c>
      <c r="D43" s="34" t="s">
        <v>212</v>
      </c>
      <c r="E43" s="48" t="s">
        <v>196</v>
      </c>
      <c r="F43" s="33" t="s">
        <v>221</v>
      </c>
      <c r="G43" s="33"/>
      <c r="H43" s="34"/>
    </row>
    <row r="44" spans="2:8" ht="12.75">
      <c r="B44" s="350">
        <v>1996</v>
      </c>
      <c r="C44" s="48" t="s">
        <v>174</v>
      </c>
      <c r="D44" s="34" t="s">
        <v>188</v>
      </c>
      <c r="E44" s="48"/>
      <c r="F44" s="33" t="s">
        <v>188</v>
      </c>
      <c r="G44" s="33"/>
      <c r="H44" s="34"/>
    </row>
    <row r="45" spans="2:8" ht="12.75">
      <c r="B45" s="350">
        <v>1997</v>
      </c>
      <c r="C45" s="48" t="s">
        <v>175</v>
      </c>
      <c r="D45" s="34" t="s">
        <v>213</v>
      </c>
      <c r="E45" s="48" t="s">
        <v>191</v>
      </c>
      <c r="F45" s="33" t="s">
        <v>222</v>
      </c>
      <c r="G45" s="33"/>
      <c r="H45" s="34"/>
    </row>
    <row r="46" spans="2:8" ht="12.75">
      <c r="B46" s="350">
        <v>1998</v>
      </c>
      <c r="C46" s="48" t="s">
        <v>176</v>
      </c>
      <c r="D46" s="34" t="s">
        <v>188</v>
      </c>
      <c r="E46" s="48"/>
      <c r="F46" s="33" t="s">
        <v>188</v>
      </c>
      <c r="G46" s="33"/>
      <c r="H46" s="34"/>
    </row>
    <row r="47" spans="2:8" ht="12.75">
      <c r="B47" s="350">
        <v>1999</v>
      </c>
      <c r="C47" s="48" t="s">
        <v>177</v>
      </c>
      <c r="D47" s="34" t="s">
        <v>214</v>
      </c>
      <c r="E47" s="48" t="s">
        <v>187</v>
      </c>
      <c r="F47" s="33" t="s">
        <v>223</v>
      </c>
      <c r="G47" s="33"/>
      <c r="H47" s="34"/>
    </row>
    <row r="48" spans="2:8" ht="12.75">
      <c r="B48" s="350">
        <v>2000</v>
      </c>
      <c r="C48" s="48" t="s">
        <v>178</v>
      </c>
      <c r="D48" s="34" t="s">
        <v>188</v>
      </c>
      <c r="E48" s="48"/>
      <c r="F48" s="33" t="s">
        <v>188</v>
      </c>
      <c r="G48" s="33"/>
      <c r="H48" s="34"/>
    </row>
    <row r="49" spans="2:8" ht="12.75">
      <c r="B49" s="350">
        <v>2001</v>
      </c>
      <c r="C49" s="48" t="s">
        <v>179</v>
      </c>
      <c r="D49" s="34" t="s">
        <v>215</v>
      </c>
      <c r="E49" s="48" t="s">
        <v>202</v>
      </c>
      <c r="F49" s="33" t="s">
        <v>224</v>
      </c>
      <c r="G49" s="33"/>
      <c r="H49" s="34"/>
    </row>
    <row r="50" spans="2:8" ht="12.75">
      <c r="B50" s="350">
        <v>2002</v>
      </c>
      <c r="C50" s="48" t="s">
        <v>180</v>
      </c>
      <c r="D50" s="34" t="s">
        <v>216</v>
      </c>
      <c r="E50" s="48"/>
      <c r="F50" s="33" t="s">
        <v>188</v>
      </c>
      <c r="G50" s="33"/>
      <c r="H50" s="34"/>
    </row>
    <row r="51" spans="2:8" ht="12.75">
      <c r="B51" s="350">
        <v>2003</v>
      </c>
      <c r="C51" s="48" t="s">
        <v>181</v>
      </c>
      <c r="D51" s="34" t="s">
        <v>217</v>
      </c>
      <c r="E51" s="48" t="s">
        <v>210</v>
      </c>
      <c r="F51" s="33" t="s">
        <v>225</v>
      </c>
      <c r="G51" s="33"/>
      <c r="H51" s="34"/>
    </row>
    <row r="52" spans="2:8" ht="12.75">
      <c r="B52" s="350">
        <v>2004</v>
      </c>
      <c r="C52" s="48" t="s">
        <v>182</v>
      </c>
      <c r="D52" s="34" t="s">
        <v>188</v>
      </c>
      <c r="E52" s="48"/>
      <c r="F52" s="33" t="s">
        <v>188</v>
      </c>
      <c r="G52" s="33"/>
      <c r="H52" s="34"/>
    </row>
    <row r="53" spans="2:8" ht="12.75">
      <c r="B53" s="350">
        <v>2005</v>
      </c>
      <c r="C53" s="48" t="s">
        <v>183</v>
      </c>
      <c r="D53" s="34" t="s">
        <v>218</v>
      </c>
      <c r="E53" s="48" t="s">
        <v>187</v>
      </c>
      <c r="F53" s="33" t="s">
        <v>226</v>
      </c>
      <c r="G53" s="33"/>
      <c r="H53" s="34"/>
    </row>
    <row r="54" spans="2:8" ht="12.75">
      <c r="B54" s="350">
        <v>2006</v>
      </c>
      <c r="C54" s="48" t="s">
        <v>184</v>
      </c>
      <c r="D54" s="34" t="s">
        <v>188</v>
      </c>
      <c r="E54" s="48"/>
      <c r="F54" s="33" t="s">
        <v>188</v>
      </c>
      <c r="G54" s="33"/>
      <c r="H54" s="34"/>
    </row>
    <row r="55" spans="2:8" ht="12.75">
      <c r="B55" s="351">
        <v>2007</v>
      </c>
      <c r="C55" s="49" t="s">
        <v>185</v>
      </c>
      <c r="D55" s="41" t="s">
        <v>219</v>
      </c>
      <c r="E55" s="49" t="s">
        <v>195</v>
      </c>
      <c r="F55" s="40" t="s">
        <v>227</v>
      </c>
      <c r="G55" s="40"/>
      <c r="H55" s="41"/>
    </row>
  </sheetData>
  <printOptions/>
  <pageMargins left="0.75" right="0.75" top="1" bottom="1" header="0.5" footer="0.5"/>
  <pageSetup fitToHeight="1" fitToWidth="1" horizontalDpi="120" verticalDpi="12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6"/>
  <sheetViews>
    <sheetView workbookViewId="0" topLeftCell="A1">
      <selection activeCell="A1" sqref="A1"/>
    </sheetView>
  </sheetViews>
  <sheetFormatPr defaultColWidth="9.140625" defaultRowHeight="12.75"/>
  <cols>
    <col min="2" max="2" width="33.57421875" style="0" customWidth="1"/>
    <col min="3" max="4" width="1.1484375" style="0" customWidth="1"/>
    <col min="5" max="5" width="9.7109375" style="0" bestFit="1" customWidth="1"/>
    <col min="7" max="7" width="34.421875" style="0" bestFit="1" customWidth="1"/>
    <col min="8" max="8" width="0.85546875" style="0" customWidth="1"/>
    <col min="9" max="9" width="1.28515625" style="0" customWidth="1"/>
    <col min="10" max="10" width="9.7109375" style="0" bestFit="1" customWidth="1"/>
  </cols>
  <sheetData>
    <row r="2" spans="2:11" ht="12.75">
      <c r="B2" s="36"/>
      <c r="C2" s="37"/>
      <c r="D2" s="37"/>
      <c r="E2" s="354" t="s">
        <v>401</v>
      </c>
      <c r="F2" s="37"/>
      <c r="G2" s="37"/>
      <c r="H2" s="37"/>
      <c r="I2" s="37"/>
      <c r="J2" s="37"/>
      <c r="K2" s="38"/>
    </row>
    <row r="3" spans="2:11" ht="12.75">
      <c r="B3" s="282"/>
      <c r="C3" s="33"/>
      <c r="D3" s="33"/>
      <c r="E3" s="33"/>
      <c r="F3" s="33"/>
      <c r="G3" s="33"/>
      <c r="H3" s="33"/>
      <c r="I3" s="33"/>
      <c r="J3" s="33"/>
      <c r="K3" s="34"/>
    </row>
    <row r="4" spans="2:11" ht="12.75">
      <c r="B4" s="35"/>
      <c r="C4" s="33"/>
      <c r="D4" s="33"/>
      <c r="E4" s="222" t="s">
        <v>228</v>
      </c>
      <c r="F4" s="33"/>
      <c r="G4" s="33"/>
      <c r="H4" s="33"/>
      <c r="I4" s="33"/>
      <c r="J4" s="33"/>
      <c r="K4" s="34"/>
    </row>
    <row r="5" spans="2:11" ht="12.75">
      <c r="B5" s="282"/>
      <c r="C5" s="33"/>
      <c r="D5" s="33"/>
      <c r="E5" s="33"/>
      <c r="F5" s="33"/>
      <c r="G5" s="33"/>
      <c r="H5" s="33"/>
      <c r="I5" s="33"/>
      <c r="J5" s="33"/>
      <c r="K5" s="34"/>
    </row>
    <row r="6" spans="2:11" ht="12.75">
      <c r="B6" s="282" t="s">
        <v>205</v>
      </c>
      <c r="C6" s="33"/>
      <c r="D6" s="33"/>
      <c r="E6" s="346">
        <v>27900</v>
      </c>
      <c r="F6" s="33"/>
      <c r="G6" s="347" t="s">
        <v>233</v>
      </c>
      <c r="H6" s="33"/>
      <c r="I6" s="33"/>
      <c r="J6" s="33"/>
      <c r="K6" s="34"/>
    </row>
    <row r="7" spans="2:11" ht="12.75">
      <c r="B7" s="35"/>
      <c r="C7" s="33"/>
      <c r="D7" s="33"/>
      <c r="E7" s="346"/>
      <c r="F7" s="33"/>
      <c r="G7" s="33"/>
      <c r="H7" s="33"/>
      <c r="I7" s="33"/>
      <c r="J7" s="33"/>
      <c r="K7" s="34"/>
    </row>
    <row r="8" spans="2:11" ht="12.75">
      <c r="B8" s="282" t="s">
        <v>229</v>
      </c>
      <c r="C8" s="33"/>
      <c r="D8" s="33"/>
      <c r="E8" s="33"/>
      <c r="F8" s="33"/>
      <c r="G8" s="222" t="s">
        <v>229</v>
      </c>
      <c r="H8" s="33"/>
      <c r="I8" s="33"/>
      <c r="J8" s="33"/>
      <c r="K8" s="34"/>
    </row>
    <row r="9" spans="2:11" ht="12.75">
      <c r="B9" s="35" t="s">
        <v>22</v>
      </c>
      <c r="C9" s="33"/>
      <c r="D9" s="33"/>
      <c r="E9" s="346">
        <v>27954</v>
      </c>
      <c r="F9" s="33"/>
      <c r="G9" s="33" t="s">
        <v>112</v>
      </c>
      <c r="H9" s="33"/>
      <c r="I9" s="33"/>
      <c r="J9" s="346">
        <v>27893</v>
      </c>
      <c r="K9" s="34"/>
    </row>
    <row r="10" spans="2:11" ht="12.75">
      <c r="B10" s="35" t="s">
        <v>17</v>
      </c>
      <c r="C10" s="33"/>
      <c r="D10" s="33"/>
      <c r="E10" s="346">
        <v>27954</v>
      </c>
      <c r="F10" s="33"/>
      <c r="G10" s="33" t="s">
        <v>22</v>
      </c>
      <c r="H10" s="33"/>
      <c r="I10" s="33"/>
      <c r="J10" s="346">
        <v>27954</v>
      </c>
      <c r="K10" s="34"/>
    </row>
    <row r="11" spans="2:11" ht="12.75">
      <c r="B11" s="35" t="s">
        <v>111</v>
      </c>
      <c r="C11" s="33"/>
      <c r="D11" s="33"/>
      <c r="E11" s="346">
        <v>28761</v>
      </c>
      <c r="F11" s="33"/>
      <c r="G11" s="33" t="s">
        <v>17</v>
      </c>
      <c r="H11" s="33"/>
      <c r="I11" s="33"/>
      <c r="J11" s="346">
        <v>27954</v>
      </c>
      <c r="K11" s="34"/>
    </row>
    <row r="12" spans="2:11" ht="12.75">
      <c r="B12" s="35" t="s">
        <v>112</v>
      </c>
      <c r="C12" s="33"/>
      <c r="D12" s="33"/>
      <c r="E12" s="346">
        <v>27893</v>
      </c>
      <c r="F12" s="33"/>
      <c r="G12" s="33" t="s">
        <v>11</v>
      </c>
      <c r="H12" s="33"/>
      <c r="I12" s="33"/>
      <c r="J12" s="346">
        <v>28608</v>
      </c>
      <c r="K12" s="34"/>
    </row>
    <row r="13" spans="2:11" ht="12.75">
      <c r="B13" s="35" t="s">
        <v>113</v>
      </c>
      <c r="C13" s="33"/>
      <c r="D13" s="33"/>
      <c r="E13" s="346">
        <v>33100</v>
      </c>
      <c r="F13" s="33"/>
      <c r="G13" s="33" t="s">
        <v>111</v>
      </c>
      <c r="H13" s="33"/>
      <c r="I13" s="33"/>
      <c r="J13" s="346">
        <v>28761</v>
      </c>
      <c r="K13" s="34"/>
    </row>
    <row r="14" spans="2:11" ht="12.75">
      <c r="B14" s="35" t="s">
        <v>24</v>
      </c>
      <c r="C14" s="33"/>
      <c r="D14" s="33"/>
      <c r="E14" s="346">
        <v>30816</v>
      </c>
      <c r="F14" s="33"/>
      <c r="G14" s="33" t="s">
        <v>25</v>
      </c>
      <c r="H14" s="33"/>
      <c r="I14" s="33"/>
      <c r="J14" s="346">
        <v>30638</v>
      </c>
      <c r="K14" s="34"/>
    </row>
    <row r="15" spans="2:11" ht="12.75">
      <c r="B15" s="35" t="s">
        <v>25</v>
      </c>
      <c r="C15" s="33"/>
      <c r="D15" s="33"/>
      <c r="E15" s="346">
        <v>30638</v>
      </c>
      <c r="F15" s="33"/>
      <c r="G15" s="33" t="s">
        <v>24</v>
      </c>
      <c r="H15" s="33"/>
      <c r="I15" s="33"/>
      <c r="J15" s="346">
        <v>30816</v>
      </c>
      <c r="K15" s="34"/>
    </row>
    <row r="16" spans="2:11" ht="12.75">
      <c r="B16" s="35" t="s">
        <v>114</v>
      </c>
      <c r="C16" s="33"/>
      <c r="D16" s="33"/>
      <c r="E16" s="346">
        <v>31180</v>
      </c>
      <c r="F16" s="33"/>
      <c r="G16" s="33" t="s">
        <v>114</v>
      </c>
      <c r="H16" s="33"/>
      <c r="I16" s="33"/>
      <c r="J16" s="346">
        <v>31180</v>
      </c>
      <c r="K16" s="34"/>
    </row>
    <row r="17" spans="2:11" ht="12.75">
      <c r="B17" s="35" t="s">
        <v>11</v>
      </c>
      <c r="C17" s="33"/>
      <c r="D17" s="33"/>
      <c r="E17" s="346">
        <v>28608</v>
      </c>
      <c r="F17" s="33"/>
      <c r="G17" s="33" t="s">
        <v>113</v>
      </c>
      <c r="H17" s="33"/>
      <c r="I17" s="33"/>
      <c r="J17" s="346">
        <v>33100</v>
      </c>
      <c r="K17" s="34"/>
    </row>
    <row r="18" spans="2:11" ht="12.75">
      <c r="B18" s="35" t="s">
        <v>230</v>
      </c>
      <c r="C18" s="33"/>
      <c r="D18" s="33"/>
      <c r="E18" s="346">
        <v>33735</v>
      </c>
      <c r="F18" s="33"/>
      <c r="G18" s="33" t="s">
        <v>230</v>
      </c>
      <c r="H18" s="33"/>
      <c r="I18" s="33"/>
      <c r="J18" s="346">
        <v>33735</v>
      </c>
      <c r="K18" s="34"/>
    </row>
    <row r="19" spans="2:11" ht="12.75">
      <c r="B19" s="35"/>
      <c r="C19" s="33"/>
      <c r="D19" s="33"/>
      <c r="E19" s="33"/>
      <c r="F19" s="33"/>
      <c r="G19" s="33"/>
      <c r="H19" s="33"/>
      <c r="I19" s="33"/>
      <c r="J19" s="33"/>
      <c r="K19" s="34"/>
    </row>
    <row r="20" spans="2:11" ht="12.75">
      <c r="B20" s="282" t="s">
        <v>231</v>
      </c>
      <c r="C20" s="33"/>
      <c r="D20" s="33"/>
      <c r="E20" s="33"/>
      <c r="F20" s="33"/>
      <c r="G20" s="222" t="s">
        <v>231</v>
      </c>
      <c r="H20" s="33"/>
      <c r="I20" s="33"/>
      <c r="J20" s="33"/>
      <c r="K20" s="34"/>
    </row>
    <row r="21" spans="2:11" ht="12.75">
      <c r="B21" s="35" t="s">
        <v>397</v>
      </c>
      <c r="C21" s="33"/>
      <c r="D21" s="33"/>
      <c r="E21" s="346">
        <v>38521</v>
      </c>
      <c r="F21" s="33"/>
      <c r="G21" s="33" t="s">
        <v>399</v>
      </c>
      <c r="H21" s="33"/>
      <c r="I21" s="33"/>
      <c r="J21" s="346">
        <v>37211</v>
      </c>
      <c r="K21" s="34"/>
    </row>
    <row r="22" spans="2:11" ht="12.75">
      <c r="B22" s="35" t="s">
        <v>398</v>
      </c>
      <c r="C22" s="33"/>
      <c r="D22" s="33"/>
      <c r="E22" s="346">
        <v>38309</v>
      </c>
      <c r="F22" s="33"/>
      <c r="G22" s="33" t="s">
        <v>400</v>
      </c>
      <c r="H22" s="33"/>
      <c r="I22" s="33"/>
      <c r="J22" s="346">
        <v>37792</v>
      </c>
      <c r="K22" s="34"/>
    </row>
    <row r="23" spans="2:11" ht="12.75">
      <c r="B23" s="35" t="s">
        <v>399</v>
      </c>
      <c r="C23" s="33"/>
      <c r="D23" s="33"/>
      <c r="E23" s="346">
        <v>37211</v>
      </c>
      <c r="F23" s="33"/>
      <c r="G23" s="33" t="s">
        <v>398</v>
      </c>
      <c r="H23" s="33"/>
      <c r="I23" s="33"/>
      <c r="J23" s="346">
        <v>38309</v>
      </c>
      <c r="K23" s="34"/>
    </row>
    <row r="24" spans="2:11" ht="12.75">
      <c r="B24" s="35" t="s">
        <v>400</v>
      </c>
      <c r="C24" s="33"/>
      <c r="D24" s="33"/>
      <c r="E24" s="346">
        <v>37792</v>
      </c>
      <c r="F24" s="33"/>
      <c r="G24" s="33" t="s">
        <v>397</v>
      </c>
      <c r="H24" s="33"/>
      <c r="I24" s="33"/>
      <c r="J24" s="346">
        <v>38521</v>
      </c>
      <c r="K24" s="34"/>
    </row>
    <row r="25" spans="2:11" ht="12.75">
      <c r="B25" s="35"/>
      <c r="C25" s="33"/>
      <c r="D25" s="33"/>
      <c r="E25" s="33"/>
      <c r="F25" s="33"/>
      <c r="G25" s="33"/>
      <c r="H25" s="33"/>
      <c r="I25" s="33"/>
      <c r="J25" s="33"/>
      <c r="K25" s="34"/>
    </row>
    <row r="26" spans="2:11" ht="12.75">
      <c r="B26" s="282" t="s">
        <v>234</v>
      </c>
      <c r="C26" s="33"/>
      <c r="D26" s="33"/>
      <c r="E26" s="33"/>
      <c r="F26" s="33"/>
      <c r="G26" s="222" t="s">
        <v>234</v>
      </c>
      <c r="H26" s="33"/>
      <c r="I26" s="33"/>
      <c r="J26" s="33"/>
      <c r="K26" s="34"/>
    </row>
    <row r="27" spans="2:11" ht="12.75">
      <c r="B27" s="35"/>
      <c r="C27" s="33"/>
      <c r="D27" s="33"/>
      <c r="E27" s="33"/>
      <c r="F27" s="33"/>
      <c r="G27" s="33"/>
      <c r="H27" s="33"/>
      <c r="I27" s="33"/>
      <c r="J27" s="33"/>
      <c r="K27" s="34"/>
    </row>
    <row r="28" spans="2:11" ht="12.75">
      <c r="B28" s="352" t="s">
        <v>235</v>
      </c>
      <c r="C28" s="33"/>
      <c r="D28" s="33"/>
      <c r="E28" s="33"/>
      <c r="F28" s="33"/>
      <c r="G28" s="348" t="s">
        <v>235</v>
      </c>
      <c r="H28" s="33"/>
      <c r="I28" s="33"/>
      <c r="J28" s="33"/>
      <c r="K28" s="34"/>
    </row>
    <row r="29" spans="2:11" ht="12.75">
      <c r="B29" s="35" t="s">
        <v>112</v>
      </c>
      <c r="C29" s="33"/>
      <c r="D29" s="33"/>
      <c r="E29" s="33">
        <v>2005</v>
      </c>
      <c r="F29" s="33"/>
      <c r="G29" s="33" t="s">
        <v>24</v>
      </c>
      <c r="H29" s="33"/>
      <c r="I29" s="33"/>
      <c r="J29" s="33">
        <v>2003</v>
      </c>
      <c r="K29" s="34"/>
    </row>
    <row r="30" spans="2:11" ht="12.75">
      <c r="B30" s="35" t="s">
        <v>24</v>
      </c>
      <c r="C30" s="33"/>
      <c r="D30" s="33"/>
      <c r="E30" s="33">
        <v>2003</v>
      </c>
      <c r="F30" s="33"/>
      <c r="G30" s="33" t="s">
        <v>112</v>
      </c>
      <c r="H30" s="33"/>
      <c r="I30" s="33"/>
      <c r="J30" s="33">
        <v>2005</v>
      </c>
      <c r="K30" s="34"/>
    </row>
    <row r="31" spans="2:11" ht="12.75">
      <c r="B31" s="352" t="s">
        <v>236</v>
      </c>
      <c r="C31" s="33"/>
      <c r="D31" s="33"/>
      <c r="E31" s="33"/>
      <c r="F31" s="33"/>
      <c r="G31" s="348" t="s">
        <v>236</v>
      </c>
      <c r="H31" s="33"/>
      <c r="I31" s="33"/>
      <c r="J31" s="33"/>
      <c r="K31" s="34"/>
    </row>
    <row r="32" spans="2:11" ht="12.75">
      <c r="B32" s="35" t="s">
        <v>22</v>
      </c>
      <c r="C32" s="33"/>
      <c r="D32" s="33"/>
      <c r="E32" s="33">
        <v>2000</v>
      </c>
      <c r="F32" s="33"/>
      <c r="G32" s="33" t="s">
        <v>22</v>
      </c>
      <c r="H32" s="33"/>
      <c r="I32" s="33"/>
      <c r="J32" s="33">
        <v>2000</v>
      </c>
      <c r="K32" s="34"/>
    </row>
    <row r="33" spans="2:11" ht="12.75">
      <c r="B33" s="35" t="s">
        <v>17</v>
      </c>
      <c r="C33" s="33"/>
      <c r="D33" s="33"/>
      <c r="E33" s="33">
        <v>2002</v>
      </c>
      <c r="F33" s="33"/>
      <c r="G33" s="33" t="s">
        <v>111</v>
      </c>
      <c r="H33" s="33"/>
      <c r="I33" s="33"/>
      <c r="J33" s="33">
        <v>2000</v>
      </c>
      <c r="K33" s="34"/>
    </row>
    <row r="34" spans="2:11" ht="12.75">
      <c r="B34" s="35" t="s">
        <v>111</v>
      </c>
      <c r="C34" s="33"/>
      <c r="D34" s="33"/>
      <c r="E34" s="33">
        <v>2000</v>
      </c>
      <c r="F34" s="33"/>
      <c r="G34" s="33" t="s">
        <v>25</v>
      </c>
      <c r="H34" s="33"/>
      <c r="I34" s="33"/>
      <c r="J34" s="33">
        <v>2001</v>
      </c>
      <c r="K34" s="34"/>
    </row>
    <row r="35" spans="2:11" ht="12.75">
      <c r="B35" s="35" t="s">
        <v>112</v>
      </c>
      <c r="C35" s="33"/>
      <c r="D35" s="33"/>
      <c r="E35" s="33">
        <v>2005</v>
      </c>
      <c r="F35" s="33"/>
      <c r="G35" s="33" t="s">
        <v>17</v>
      </c>
      <c r="H35" s="33"/>
      <c r="I35" s="33"/>
      <c r="J35" s="33">
        <v>2002</v>
      </c>
      <c r="K35" s="34"/>
    </row>
    <row r="36" spans="2:11" ht="12.75">
      <c r="B36" s="35" t="s">
        <v>25</v>
      </c>
      <c r="C36" s="33"/>
      <c r="D36" s="33"/>
      <c r="E36" s="33">
        <v>2001</v>
      </c>
      <c r="F36" s="33"/>
      <c r="G36" s="33" t="s">
        <v>11</v>
      </c>
      <c r="H36" s="33"/>
      <c r="I36" s="33"/>
      <c r="J36" s="33">
        <v>2003</v>
      </c>
      <c r="K36" s="34"/>
    </row>
    <row r="37" spans="2:11" ht="12.75">
      <c r="B37" s="35" t="s">
        <v>11</v>
      </c>
      <c r="C37" s="33"/>
      <c r="D37" s="33"/>
      <c r="E37" s="33">
        <v>2003</v>
      </c>
      <c r="F37" s="33"/>
      <c r="G37" s="33" t="s">
        <v>112</v>
      </c>
      <c r="H37" s="33"/>
      <c r="I37" s="33"/>
      <c r="J37" s="33">
        <v>2005</v>
      </c>
      <c r="K37" s="34"/>
    </row>
    <row r="38" spans="2:11" ht="12.75">
      <c r="B38" s="352" t="s">
        <v>237</v>
      </c>
      <c r="C38" s="33"/>
      <c r="D38" s="33"/>
      <c r="E38" s="33"/>
      <c r="F38" s="33"/>
      <c r="G38" s="348" t="s">
        <v>237</v>
      </c>
      <c r="H38" s="33"/>
      <c r="I38" s="33"/>
      <c r="J38" s="33"/>
      <c r="K38" s="34"/>
    </row>
    <row r="39" spans="2:11" ht="12.75">
      <c r="B39" s="35" t="s">
        <v>17</v>
      </c>
      <c r="C39" s="33"/>
      <c r="D39" s="33"/>
      <c r="E39" s="33">
        <v>2005</v>
      </c>
      <c r="F39" s="33"/>
      <c r="G39" s="33" t="s">
        <v>17</v>
      </c>
      <c r="H39" s="33"/>
      <c r="I39" s="33"/>
      <c r="J39" s="33">
        <v>2005</v>
      </c>
      <c r="K39" s="34"/>
    </row>
    <row r="40" spans="2:11" ht="12.75">
      <c r="B40" s="352" t="s">
        <v>238</v>
      </c>
      <c r="C40" s="33"/>
      <c r="D40" s="33"/>
      <c r="E40" s="33"/>
      <c r="F40" s="33"/>
      <c r="G40" s="348" t="s">
        <v>238</v>
      </c>
      <c r="H40" s="33"/>
      <c r="I40" s="33"/>
      <c r="J40" s="33"/>
      <c r="K40" s="34"/>
    </row>
    <row r="41" spans="2:11" ht="12.75">
      <c r="B41" s="35" t="s">
        <v>17</v>
      </c>
      <c r="C41" s="33"/>
      <c r="D41" s="33"/>
      <c r="E41" s="33">
        <v>2003</v>
      </c>
      <c r="F41" s="33"/>
      <c r="G41" s="349" t="s">
        <v>25</v>
      </c>
      <c r="H41" s="33"/>
      <c r="I41" s="33"/>
      <c r="J41" s="33">
        <v>2002</v>
      </c>
      <c r="K41" s="34"/>
    </row>
    <row r="42" spans="2:11" ht="12.75">
      <c r="B42" s="353" t="s">
        <v>111</v>
      </c>
      <c r="C42" s="33"/>
      <c r="D42" s="33"/>
      <c r="E42" s="33">
        <v>2006</v>
      </c>
      <c r="F42" s="33"/>
      <c r="G42" s="33" t="s">
        <v>17</v>
      </c>
      <c r="H42" s="33"/>
      <c r="I42" s="33"/>
      <c r="J42" s="33">
        <v>2003</v>
      </c>
      <c r="K42" s="34"/>
    </row>
    <row r="43" spans="2:11" ht="12.75">
      <c r="B43" s="35" t="s">
        <v>112</v>
      </c>
      <c r="C43" s="33"/>
      <c r="D43" s="33"/>
      <c r="E43" s="33">
        <v>2004</v>
      </c>
      <c r="F43" s="33"/>
      <c r="G43" s="33" t="s">
        <v>112</v>
      </c>
      <c r="H43" s="33"/>
      <c r="I43" s="33"/>
      <c r="J43" s="33">
        <v>2004</v>
      </c>
      <c r="K43" s="34"/>
    </row>
    <row r="44" spans="2:11" ht="12.75">
      <c r="B44" s="353" t="s">
        <v>25</v>
      </c>
      <c r="C44" s="33"/>
      <c r="D44" s="33"/>
      <c r="E44" s="33">
        <v>2002</v>
      </c>
      <c r="F44" s="33"/>
      <c r="G44" s="349" t="s">
        <v>111</v>
      </c>
      <c r="H44" s="33"/>
      <c r="I44" s="33"/>
      <c r="J44" s="33">
        <v>2006</v>
      </c>
      <c r="K44" s="34"/>
    </row>
    <row r="45" spans="2:11" ht="12.75">
      <c r="B45" s="35" t="s">
        <v>11</v>
      </c>
      <c r="C45" s="33"/>
      <c r="D45" s="33"/>
      <c r="E45" s="33">
        <v>2006</v>
      </c>
      <c r="F45" s="33"/>
      <c r="G45" s="33" t="s">
        <v>11</v>
      </c>
      <c r="H45" s="33"/>
      <c r="I45" s="33"/>
      <c r="J45" s="33">
        <v>2006</v>
      </c>
      <c r="K45" s="34"/>
    </row>
    <row r="46" spans="2:11" ht="12.75">
      <c r="B46" s="39"/>
      <c r="C46" s="40"/>
      <c r="D46" s="40"/>
      <c r="E46" s="40"/>
      <c r="F46" s="40"/>
      <c r="G46" s="40"/>
      <c r="H46" s="40"/>
      <c r="I46" s="40"/>
      <c r="J46" s="40"/>
      <c r="K46" s="41"/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workbookViewId="0" topLeftCell="A1">
      <selection activeCell="A1" sqref="A1:A16384"/>
    </sheetView>
  </sheetViews>
  <sheetFormatPr defaultColWidth="9.140625" defaultRowHeight="12.75"/>
  <cols>
    <col min="4" max="4" width="10.28125" style="0" bestFit="1" customWidth="1"/>
    <col min="6" max="6" width="10.28125" style="0" bestFit="1" customWidth="1"/>
    <col min="7" max="7" width="10.28125" style="0" customWidth="1"/>
    <col min="8" max="8" width="10.28125" style="0" bestFit="1" customWidth="1"/>
    <col min="9" max="9" width="11.421875" style="0" customWidth="1"/>
    <col min="10" max="10" width="10.28125" style="0" bestFit="1" customWidth="1"/>
    <col min="11" max="11" width="11.8515625" style="0" customWidth="1"/>
    <col min="12" max="12" width="10.28125" style="0" bestFit="1" customWidth="1"/>
  </cols>
  <sheetData>
    <row r="2" ht="12.75">
      <c r="B2" s="3" t="s">
        <v>451</v>
      </c>
    </row>
    <row r="4" spans="2:12" ht="12.75">
      <c r="B4" s="54" t="s">
        <v>0</v>
      </c>
      <c r="C4" s="365" t="s">
        <v>31</v>
      </c>
      <c r="D4" s="366"/>
      <c r="E4" s="365" t="s">
        <v>32</v>
      </c>
      <c r="F4" s="366"/>
      <c r="G4" s="365" t="s">
        <v>33</v>
      </c>
      <c r="H4" s="366"/>
      <c r="I4" s="365" t="s">
        <v>34</v>
      </c>
      <c r="J4" s="366"/>
      <c r="K4" s="365" t="s">
        <v>35</v>
      </c>
      <c r="L4" s="366"/>
    </row>
    <row r="5" spans="2:12" ht="12.75">
      <c r="B5" s="54"/>
      <c r="C5" s="52" t="s">
        <v>36</v>
      </c>
      <c r="D5" s="59" t="s">
        <v>37</v>
      </c>
      <c r="E5" s="56" t="s">
        <v>36</v>
      </c>
      <c r="F5" s="59" t="s">
        <v>37</v>
      </c>
      <c r="G5" s="56" t="s">
        <v>36</v>
      </c>
      <c r="H5" s="59" t="s">
        <v>37</v>
      </c>
      <c r="I5" s="56" t="s">
        <v>36</v>
      </c>
      <c r="J5" s="59" t="s">
        <v>37</v>
      </c>
      <c r="K5" s="56" t="s">
        <v>36</v>
      </c>
      <c r="L5" s="59" t="s">
        <v>37</v>
      </c>
    </row>
    <row r="6" spans="2:12" ht="21.75" customHeight="1">
      <c r="B6" s="46"/>
      <c r="C6" s="45"/>
      <c r="D6" s="60"/>
      <c r="E6" s="57"/>
      <c r="F6" s="60"/>
      <c r="G6" s="57"/>
      <c r="H6" s="60"/>
      <c r="I6" s="57"/>
      <c r="J6" s="60"/>
      <c r="K6" s="57"/>
      <c r="L6" s="60"/>
    </row>
    <row r="7" spans="2:12" ht="21.75" customHeight="1">
      <c r="B7" s="66">
        <v>1987</v>
      </c>
      <c r="C7" s="75" t="s">
        <v>38</v>
      </c>
      <c r="D7" s="61">
        <v>20362</v>
      </c>
      <c r="E7" s="76" t="s">
        <v>39</v>
      </c>
      <c r="F7" s="61">
        <v>18153</v>
      </c>
      <c r="G7" s="76" t="s">
        <v>40</v>
      </c>
      <c r="H7" s="61">
        <v>17054</v>
      </c>
      <c r="I7" s="76" t="s">
        <v>41</v>
      </c>
      <c r="J7" s="61">
        <v>15690</v>
      </c>
      <c r="K7" s="76" t="s">
        <v>42</v>
      </c>
      <c r="L7" s="61">
        <v>9136</v>
      </c>
    </row>
    <row r="8" spans="2:12" ht="21.75" customHeight="1">
      <c r="B8" s="66"/>
      <c r="C8" s="75"/>
      <c r="D8" s="61"/>
      <c r="E8" s="76"/>
      <c r="F8" s="61"/>
      <c r="G8" s="76"/>
      <c r="H8" s="61"/>
      <c r="I8" s="76"/>
      <c r="J8" s="61"/>
      <c r="K8" s="76"/>
      <c r="L8" s="61"/>
    </row>
    <row r="9" spans="2:12" ht="21.75" customHeight="1">
      <c r="B9" s="66">
        <v>1997</v>
      </c>
      <c r="C9" s="75" t="s">
        <v>40</v>
      </c>
      <c r="D9" s="61">
        <v>20463</v>
      </c>
      <c r="E9" s="76" t="s">
        <v>38</v>
      </c>
      <c r="F9" s="61">
        <v>18023</v>
      </c>
      <c r="G9" s="76" t="s">
        <v>41</v>
      </c>
      <c r="H9" s="61">
        <v>14207</v>
      </c>
      <c r="I9" s="76" t="s">
        <v>43</v>
      </c>
      <c r="J9" s="61">
        <v>11716</v>
      </c>
      <c r="K9" s="76" t="s">
        <v>39</v>
      </c>
      <c r="L9" s="61">
        <v>9613</v>
      </c>
    </row>
    <row r="10" spans="2:12" ht="21.75" customHeight="1">
      <c r="B10" s="66">
        <v>1998</v>
      </c>
      <c r="C10" s="75" t="s">
        <v>40</v>
      </c>
      <c r="D10" s="61">
        <v>21165</v>
      </c>
      <c r="E10" s="76" t="s">
        <v>38</v>
      </c>
      <c r="F10" s="61">
        <v>18397</v>
      </c>
      <c r="G10" s="76" t="s">
        <v>41</v>
      </c>
      <c r="H10" s="61">
        <v>14450</v>
      </c>
      <c r="I10" s="76" t="s">
        <v>43</v>
      </c>
      <c r="J10" s="61">
        <v>11915</v>
      </c>
      <c r="K10" s="68" t="s">
        <v>44</v>
      </c>
      <c r="L10" s="70">
        <v>11072</v>
      </c>
    </row>
    <row r="11" spans="2:12" ht="21.75" customHeight="1">
      <c r="B11" s="66">
        <v>1999</v>
      </c>
      <c r="C11" s="75" t="s">
        <v>40</v>
      </c>
      <c r="D11" s="61">
        <v>21958</v>
      </c>
      <c r="E11" s="76" t="s">
        <v>38</v>
      </c>
      <c r="F11" s="61">
        <v>18506</v>
      </c>
      <c r="G11" s="68" t="s">
        <v>44</v>
      </c>
      <c r="H11" s="70">
        <v>17458</v>
      </c>
      <c r="I11" s="76" t="s">
        <v>41</v>
      </c>
      <c r="J11" s="61">
        <v>14679</v>
      </c>
      <c r="K11" s="76" t="s">
        <v>43</v>
      </c>
      <c r="L11" s="61">
        <v>12200</v>
      </c>
    </row>
    <row r="12" spans="2:12" ht="21.75" customHeight="1">
      <c r="B12" s="66">
        <v>2000</v>
      </c>
      <c r="C12" s="75" t="s">
        <v>40</v>
      </c>
      <c r="D12" s="61">
        <v>23494</v>
      </c>
      <c r="E12" s="68" t="s">
        <v>44</v>
      </c>
      <c r="F12" s="70">
        <v>19286</v>
      </c>
      <c r="G12" s="76" t="s">
        <v>38</v>
      </c>
      <c r="H12" s="61">
        <v>18558</v>
      </c>
      <c r="I12" s="76" t="s">
        <v>41</v>
      </c>
      <c r="J12" s="61">
        <v>15241</v>
      </c>
      <c r="K12" s="76" t="s">
        <v>43</v>
      </c>
      <c r="L12" s="61">
        <v>12266</v>
      </c>
    </row>
    <row r="13" spans="2:12" ht="21.75" customHeight="1">
      <c r="B13" s="66">
        <v>2001</v>
      </c>
      <c r="C13" s="75" t="s">
        <v>40</v>
      </c>
      <c r="D13" s="61">
        <v>23426</v>
      </c>
      <c r="E13" s="68" t="s">
        <v>44</v>
      </c>
      <c r="F13" s="70">
        <v>20073</v>
      </c>
      <c r="G13" s="76" t="s">
        <v>38</v>
      </c>
      <c r="H13" s="61">
        <v>18445</v>
      </c>
      <c r="I13" s="76" t="s">
        <v>41</v>
      </c>
      <c r="J13" s="61">
        <v>15316</v>
      </c>
      <c r="K13" s="76" t="s">
        <v>43</v>
      </c>
      <c r="L13" s="61">
        <v>12314</v>
      </c>
    </row>
    <row r="14" spans="2:12" ht="21.75" customHeight="1">
      <c r="B14" s="66">
        <v>2002</v>
      </c>
      <c r="C14" s="64" t="s">
        <v>44</v>
      </c>
      <c r="D14" s="70">
        <v>24495</v>
      </c>
      <c r="E14" s="76" t="s">
        <v>40</v>
      </c>
      <c r="F14" s="61">
        <v>22827</v>
      </c>
      <c r="G14" s="76" t="s">
        <v>38</v>
      </c>
      <c r="H14" s="61">
        <v>21414</v>
      </c>
      <c r="I14" s="76" t="s">
        <v>41</v>
      </c>
      <c r="J14" s="61">
        <v>15403</v>
      </c>
      <c r="K14" s="68" t="s">
        <v>45</v>
      </c>
      <c r="L14" s="70">
        <v>11699</v>
      </c>
    </row>
    <row r="15" spans="2:12" ht="21.75" customHeight="1">
      <c r="B15" s="66">
        <v>2003</v>
      </c>
      <c r="C15" s="64" t="s">
        <v>44</v>
      </c>
      <c r="D15" s="70">
        <v>21431</v>
      </c>
      <c r="E15" s="76" t="s">
        <v>40</v>
      </c>
      <c r="F15" s="61">
        <v>21070</v>
      </c>
      <c r="G15" s="76" t="s">
        <v>38</v>
      </c>
      <c r="H15" s="61">
        <v>19822</v>
      </c>
      <c r="I15" s="76" t="s">
        <v>41</v>
      </c>
      <c r="J15" s="61">
        <v>14506</v>
      </c>
      <c r="K15" s="68" t="s">
        <v>45</v>
      </c>
      <c r="L15" s="70">
        <v>11858</v>
      </c>
    </row>
    <row r="16" spans="2:12" ht="21.75" customHeight="1">
      <c r="B16" s="66">
        <v>2004</v>
      </c>
      <c r="C16" s="64" t="s">
        <v>44</v>
      </c>
      <c r="D16" s="70">
        <v>25051</v>
      </c>
      <c r="E16" s="76" t="s">
        <v>40</v>
      </c>
      <c r="F16" s="61">
        <v>20613</v>
      </c>
      <c r="G16" s="76" t="s">
        <v>38</v>
      </c>
      <c r="H16" s="61">
        <v>18937</v>
      </c>
      <c r="I16" s="76" t="s">
        <v>41</v>
      </c>
      <c r="J16" s="61">
        <v>14196</v>
      </c>
      <c r="K16" s="68" t="s">
        <v>45</v>
      </c>
      <c r="L16" s="70">
        <v>12253</v>
      </c>
    </row>
    <row r="17" spans="2:12" ht="21.75" customHeight="1">
      <c r="B17" s="66">
        <v>2005</v>
      </c>
      <c r="C17" s="64" t="s">
        <v>44</v>
      </c>
      <c r="D17" s="70">
        <v>22134</v>
      </c>
      <c r="E17" s="76" t="s">
        <v>40</v>
      </c>
      <c r="F17" s="61">
        <v>20230</v>
      </c>
      <c r="G17" s="76" t="s">
        <v>38</v>
      </c>
      <c r="H17" s="61">
        <v>18490</v>
      </c>
      <c r="I17" s="76" t="s">
        <v>41</v>
      </c>
      <c r="J17" s="61">
        <v>14011</v>
      </c>
      <c r="K17" s="68" t="s">
        <v>45</v>
      </c>
      <c r="L17" s="70">
        <v>12703</v>
      </c>
    </row>
    <row r="18" spans="2:12" ht="21.75" customHeight="1" thickBot="1">
      <c r="B18" s="67">
        <v>2006</v>
      </c>
      <c r="C18" s="65" t="s">
        <v>44</v>
      </c>
      <c r="D18" s="71">
        <v>23682</v>
      </c>
      <c r="E18" s="77" t="s">
        <v>40</v>
      </c>
      <c r="F18" s="63">
        <v>20067</v>
      </c>
      <c r="G18" s="77" t="s">
        <v>38</v>
      </c>
      <c r="H18" s="63">
        <v>18172</v>
      </c>
      <c r="I18" s="77" t="s">
        <v>41</v>
      </c>
      <c r="J18" s="63">
        <v>13802</v>
      </c>
      <c r="K18" s="69" t="s">
        <v>45</v>
      </c>
      <c r="L18" s="71">
        <v>12745</v>
      </c>
    </row>
    <row r="20" ht="12.75">
      <c r="B20" s="4" t="s">
        <v>46</v>
      </c>
    </row>
    <row r="21" ht="12.75">
      <c r="B21" s="4"/>
    </row>
    <row r="22" spans="2:8" ht="12.75">
      <c r="B22" s="72" t="s">
        <v>402</v>
      </c>
      <c r="C22" s="72"/>
      <c r="D22" s="72"/>
      <c r="E22" s="72"/>
      <c r="F22" s="73" t="s">
        <v>97</v>
      </c>
      <c r="G22" s="72"/>
      <c r="H22" s="74" t="s">
        <v>403</v>
      </c>
    </row>
    <row r="23" spans="2:8" ht="12.75">
      <c r="B23" s="72" t="s">
        <v>404</v>
      </c>
      <c r="C23" s="72"/>
      <c r="D23" s="72"/>
      <c r="E23" s="72"/>
      <c r="F23" s="73" t="s">
        <v>99</v>
      </c>
      <c r="G23" s="72"/>
      <c r="H23" s="74" t="s">
        <v>405</v>
      </c>
    </row>
    <row r="24" spans="2:8" ht="12.75">
      <c r="B24" s="72" t="s">
        <v>406</v>
      </c>
      <c r="C24" s="72"/>
      <c r="D24" s="72"/>
      <c r="E24" s="72"/>
      <c r="F24" s="73" t="s">
        <v>106</v>
      </c>
      <c r="G24" s="72"/>
      <c r="H24" s="74" t="s">
        <v>407</v>
      </c>
    </row>
    <row r="25" spans="2:8" ht="12.75">
      <c r="B25" s="72" t="s">
        <v>408</v>
      </c>
      <c r="C25" s="72"/>
      <c r="D25" s="72"/>
      <c r="E25" s="72"/>
      <c r="F25" s="73" t="s">
        <v>106</v>
      </c>
      <c r="G25" s="72"/>
      <c r="H25" s="74" t="s">
        <v>409</v>
      </c>
    </row>
    <row r="26" spans="2:8" ht="12.75">
      <c r="B26" s="72" t="s">
        <v>410</v>
      </c>
      <c r="C26" s="72"/>
      <c r="D26" s="72"/>
      <c r="E26" s="72"/>
      <c r="F26" s="73" t="s">
        <v>102</v>
      </c>
      <c r="G26" s="72"/>
      <c r="H26" s="74" t="s">
        <v>411</v>
      </c>
    </row>
    <row r="27" spans="2:8" ht="12.75">
      <c r="B27" s="72" t="s">
        <v>412</v>
      </c>
      <c r="C27" s="72"/>
      <c r="D27" s="72"/>
      <c r="E27" s="72"/>
      <c r="F27" s="73" t="s">
        <v>97</v>
      </c>
      <c r="G27" s="72"/>
      <c r="H27" s="74" t="s">
        <v>411</v>
      </c>
    </row>
    <row r="28" spans="2:8" ht="12.75">
      <c r="B28" s="72" t="s">
        <v>413</v>
      </c>
      <c r="C28" s="72"/>
      <c r="D28" s="72"/>
      <c r="E28" s="72"/>
      <c r="F28" s="73" t="s">
        <v>98</v>
      </c>
      <c r="G28" s="72"/>
      <c r="H28" s="74" t="s">
        <v>414</v>
      </c>
    </row>
    <row r="29" spans="2:8" ht="12.75">
      <c r="B29" s="72" t="s">
        <v>415</v>
      </c>
      <c r="C29" s="72"/>
      <c r="D29" s="72"/>
      <c r="E29" s="72"/>
      <c r="F29" s="73" t="s">
        <v>102</v>
      </c>
      <c r="G29" s="72"/>
      <c r="H29" s="74" t="s">
        <v>416</v>
      </c>
    </row>
  </sheetData>
  <mergeCells count="5">
    <mergeCell ref="K4:L4"/>
    <mergeCell ref="C4:D4"/>
    <mergeCell ref="E4:F4"/>
    <mergeCell ref="G4:H4"/>
    <mergeCell ref="I4:J4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</dc:creator>
  <cp:keywords/>
  <dc:description/>
  <cp:lastModifiedBy>AFPL</cp:lastModifiedBy>
  <cp:lastPrinted>2008-01-07T13:18:48Z</cp:lastPrinted>
  <dcterms:created xsi:type="dcterms:W3CDTF">2007-11-25T10:36:46Z</dcterms:created>
  <dcterms:modified xsi:type="dcterms:W3CDTF">2008-01-21T18:18:01Z</dcterms:modified>
  <cp:category/>
  <cp:version/>
  <cp:contentType/>
  <cp:contentStatus/>
</cp:coreProperties>
</file>