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0"/>
  </bookViews>
  <sheets>
    <sheet name="Summary" sheetId="1" r:id="rId1"/>
    <sheet name="Revenue" sheetId="2" r:id="rId2"/>
    <sheet name="Expense" sheetId="3" r:id="rId3"/>
    <sheet name="Expense con't" sheetId="4" r:id="rId4"/>
    <sheet name="Social Function" sheetId="5" r:id="rId5"/>
  </sheets>
  <externalReferences>
    <externalReference r:id="rId8"/>
  </externalReferences>
  <definedNames>
    <definedName name="admin_srvcs">'[1]Budgeting tool'!$R$209</definedName>
    <definedName name="Advance_program">'[1]Budgeting tool'!$R$140</definedName>
    <definedName name="advertisements">'[1]Budgeting tool'!$R$142</definedName>
    <definedName name="amount_at_conf_nonmember">'[1]Budgeting tool'!$R$38:$R$41</definedName>
    <definedName name="amount_from_member_advance">'[1]Budgeting tool'!$R$25:$R$28</definedName>
    <definedName name="amount_from_member_at_conference">'[1]Budgeting tool'!$R$29:$R$32</definedName>
    <definedName name="amount_of_corpsupport">'[1]Budgeting tool'!$R$96</definedName>
    <definedName name="amount_of_grants">'[1]Budgeting tool'!$R$100</definedName>
    <definedName name="amount_of_interest">'[1]Budgeting tool'!$R$110</definedName>
    <definedName name="Amount_of_lifemember_advance">'[1]Budgeting tool'!$R$52:$R$55</definedName>
    <definedName name="Amount_of_miniconf_symp">'[1]Budgeting tool'!$R$65</definedName>
    <definedName name="amount_of_nonmember_advance">'[1]Budgeting tool'!$R$34:$R$37</definedName>
    <definedName name="amount_of_reducerate_advance">'[1]Budgeting tool'!$R$43:$R$46</definedName>
    <definedName name="amount_of_total_tutorial">'[1]Budgeting tool'!$R$76:$R$81</definedName>
    <definedName name="amt_from_social_event">'[1]Budgeting tool'!$R$104</definedName>
    <definedName name="amt_of_exhibits">'[1]Budgeting tool'!$R$92</definedName>
    <definedName name="amt_of_pub_cdrom_sales_to_mem">'[1]Budgeting tool'!$R$89</definedName>
    <definedName name="amt_of_pub_sales_from_bookbroker">'[1]Budgeting tool'!$R$87</definedName>
    <definedName name="amt_of_pub_sales_to_memb">'[1]Budgeting tool'!$R$85</definedName>
    <definedName name="amt_of_pubcdrom_sales_to_nonmem">'[1]Budgeting tool'!$R$90</definedName>
    <definedName name="amt_of_pubsales_to_nonmembers">'[1]Budgeting tool'!$R$86</definedName>
    <definedName name="amt_of_pubsales_to_pagecharges">'[1]Budgeting tool'!$R$88</definedName>
    <definedName name="amt_of_total_special_registration">'[1]Budgeting tool'!$R$61:$R$63</definedName>
    <definedName name="announcement">'[1]Budgeting tool'!$R$137</definedName>
    <definedName name="attendee_gifts">'[1]Budgeting tool'!$R$174</definedName>
    <definedName name="audio_visual">'[1]Budgeting tool'!$R$165</definedName>
    <definedName name="Audit_fees">'[1]Budgeting tool'!$R$200</definedName>
    <definedName name="Bank_fees">'[1]Budgeting tool'!$R$199</definedName>
    <definedName name="breakfast">'[1]Budgeting tool'!$R$181</definedName>
    <definedName name="breaks">'[1]Budgeting tool'!$R$184</definedName>
    <definedName name="call_for_papers">'[1]Budgeting tool'!$R$139</definedName>
    <definedName name="conf_adminis_other">'[1]Budgeting tool'!$R$211</definedName>
    <definedName name="conf_pub_proceedings">'[1]Budgeting tool'!$R$157</definedName>
    <definedName name="conf_pub_tech_digest">'[1]Budgeting tool'!$R$151</definedName>
    <definedName name="convention_center">'[1]Budgeting tool'!$R$170</definedName>
    <definedName name="credit_card_fees">'[1]Budgeting tool'!$R$198</definedName>
    <definedName name="dinner">'[1]Budgeting tool'!$R$183</definedName>
    <definedName name="external_general">'[1]Budgeting tool'!$R$129</definedName>
    <definedName name="external_promotion">'[1]Budgeting tool'!$R$128</definedName>
    <definedName name="fee_cdrom_members">'[1]Budgeting tool'!$Q$89</definedName>
    <definedName name="fee_cdrom_nonmemebrs">'[1]Budgeting tool'!$Q$90</definedName>
    <definedName name="fee_pagecharges">'[1]Budgeting tool'!$Q$88</definedName>
    <definedName name="fee_paper_ieee_book_broker">'[1]Budgeting tool'!$Q$87</definedName>
    <definedName name="fee_paper_member">'[1]Budgeting tool'!$Q$85</definedName>
    <definedName name="fee_paper_nonmember">'[1]Budgeting tool'!$Q$86</definedName>
    <definedName name="fees_exhibits">'[1]Budgeting tool'!$Q$94</definedName>
    <definedName name="final_program">'[1]Budgeting tool'!$R$141</definedName>
    <definedName name="first_call_for_papers">'[1]Budgeting tool'!$R$138</definedName>
    <definedName name="Freight_shipping">'[1]Budgeting tool'!$R$206</definedName>
    <definedName name="grant_G_and_A">'[1]Budgeting tool'!$R$207</definedName>
    <definedName name="hotel_gratuities">'[1]Budgeting tool'!$R$176</definedName>
    <definedName name="hotel_meeting_rooms">'[1]Budgeting tool'!$R$171</definedName>
    <definedName name="hotel_penalties">'[1]Budgeting tool'!$R$172</definedName>
    <definedName name="IEEE_SECT_ADVA_LOAN_REPAY">'[1]Budgeting tool'!$R$224</definedName>
    <definedName name="Ieee_section_advance_loans_budget">'[1]Budgeting tool'!$R$117</definedName>
    <definedName name="IEEE_SOC_ADV_LOAN_REPAYM">'[1]Budgeting tool'!$R$223</definedName>
    <definedName name="Ieee_society_advance_loans_budget">'[1]Budgeting tool'!$R$116</definedName>
    <definedName name="insurance">'[1]Budgeting tool'!$R$202</definedName>
    <definedName name="internal_general">'[1]Budgeting tool'!$R$127</definedName>
    <definedName name="internal_promotion">'[1]Budgeting tool'!$R$126</definedName>
    <definedName name="luncheons">'[1]Budgeting tool'!$R$182</definedName>
    <definedName name="meetings_confcalls">'[1]Budgeting tool'!$R$218</definedName>
    <definedName name="no_at_conf_nonmember">'[1]Budgeting tool'!$P$38:$P$41</definedName>
    <definedName name="no_at_conf_redrate">'[1]Budgeting tool'!$P$47:$P$50</definedName>
    <definedName name="no_of_exhibits">'[1]Budgeting tool'!$P$92</definedName>
    <definedName name="no_of_member_at_conference">'[1]Budgeting tool'!$P$29:$P$32</definedName>
    <definedName name="no_of_miniconf_symp_">'[1]Budgeting tool'!$P$65</definedName>
    <definedName name="no_of_pub_sales_to_memb">'[1]Budgeting tool'!$P$85</definedName>
    <definedName name="no_of_pub_sales_to_nonmem">'[1]Budgeting tool'!$P$86</definedName>
    <definedName name="no_of_pubcdrom_sales_to_mem">'[1]Budgeting tool'!$P$89</definedName>
    <definedName name="no_of_pubcdrom_sales_to_nonmem">'[1]Budgeting tool'!$P$90</definedName>
    <definedName name="no_of_pubsales_to_pagecharges">'[1]Budgeting tool'!$P$88</definedName>
    <definedName name="no_of_reg_lifemmeber_at_conf">'[1]Budgeting tool'!$P$56:$P$59</definedName>
    <definedName name="no_of_total_special_registration">'[1]Budgeting tool'!$P$61:$P$63</definedName>
    <definedName name="No_of_total_tutorial">'[1]Budgeting tool'!$P$76:$P$81</definedName>
    <definedName name="no_pub_sales_from_book_broker">'[1]Budgeting tool'!$P$87</definedName>
    <definedName name="number_of_lifemember_adv">'[1]Budgeting tool'!$P$52:$P$55</definedName>
    <definedName name="number_of_member_advance">'[1]Budgeting tool'!$P$25:$P$28</definedName>
    <definedName name="number_of_nonmember_advance">'[1]Budgeting tool'!$P$34:$P$37</definedName>
    <definedName name="number_of_reducerate_advance">'[1]Budgeting tool'!$P$43:$P$46</definedName>
    <definedName name="oc_attire">'[1]Budgeting tool'!$R$216</definedName>
    <definedName name="oc_tpc_gifts">'[1]Budgeting tool'!$R$215</definedName>
    <definedName name="office_supplies">'[1]Budgeting tool'!$R$205</definedName>
    <definedName name="Onsite_costs">'[1]Budgeting tool'!$R$148</definedName>
    <definedName name="onsite_temps">'[1]Budgeting tool'!$R$168</definedName>
    <definedName name="ops_room_equipment">'[1]Budgeting tool'!$R$166</definedName>
    <definedName name="other">'[1]Budgeting tool'!$R$219</definedName>
    <definedName name="other_F_and_B_act">'[1]Budgeting tool'!$R$185</definedName>
    <definedName name="other_miscellaneous_exp">'[1]Budgeting tool'!$R$226</definedName>
    <definedName name="other_prog_prod">'[1]Budgeting tool'!$R$193</definedName>
    <definedName name="Paper_review">'[1]Budgeting tool'!$R$194</definedName>
    <definedName name="Phone_fax">'[1]Budgeting tool'!$R$208</definedName>
    <definedName name="postage">'[1]Budgeting tool'!$R$204</definedName>
    <definedName name="_xlnm.Print_Area" localSheetId="2">'Expense'!$A$1:$I$65</definedName>
    <definedName name="_xlnm.Print_Area" localSheetId="3">'Expense con''t'!$A$1:$I$48</definedName>
    <definedName name="_xlnm.Print_Area" localSheetId="1">'Revenue'!$A$1:$N$65</definedName>
    <definedName name="_xlnm.Print_Area" localSheetId="4">'Social Function'!$A$1:$I$65</definedName>
    <definedName name="_xlnm.Print_Area" localSheetId="0">'Summary'!$A$1:$I$63</definedName>
    <definedName name="printing_duplication">'[1]Budgeting tool'!$R$203</definedName>
    <definedName name="prog_speaker_fees">'[1]Budgeting tool'!$R$191</definedName>
    <definedName name="prog_speaker_travel">'[1]Budgeting tool'!$R$192</definedName>
    <definedName name="promo_other">'[1]Budgeting tool'!$R$143</definedName>
    <definedName name="reception">'[1]Budgeting tool'!$R$180</definedName>
    <definedName name="reg_exp">'[1]Budgeting tool'!$R$133</definedName>
    <definedName name="reg_fee_adv_mem">'[1]Budgeting tool'!$Q$25:$Q$28</definedName>
    <definedName name="reg_fees_adv_redrate">'[1]Budgeting tool'!$Q$43:$Q$46</definedName>
    <definedName name="reg_fees_advance_nonmember">'[1]Budgeting tool'!$Q$34:$Q$37</definedName>
    <definedName name="reg_fees_at_conf_redrate">'[1]Budgeting tool'!$Q$47:$Q$50</definedName>
    <definedName name="reg_fees_lifemember_advance">'[1]Budgeting tool'!$Q$52:$Q$55</definedName>
    <definedName name="reg_fees_mem_regular">'[1]Budgeting tool'!$Q$29:$Q$32</definedName>
    <definedName name="reg_fees_miniconf_symposium">'[1]Budgeting tool'!$Q$67:$Q$72</definedName>
    <definedName name="reg_fees_nonmember_regular">'[1]Budgeting tool'!$Q$38:$Q$41</definedName>
    <definedName name="reg_fees_other">'[1]Budgeting tool'!$Q$61:$Q$63</definedName>
    <definedName name="reg_fees_tutorial">'[1]Budgeting tool'!$Q$76:$Q$81</definedName>
    <definedName name="security">'[1]Budgeting tool'!$R$169</definedName>
    <definedName name="signage">'[1]Budgeting tool'!$R$167</definedName>
    <definedName name="special_speaker_travel">'[1]Budgeting tool'!$R$190</definedName>
    <definedName name="special_spk_fee">'[1]Budgeting tool'!$R$189</definedName>
    <definedName name="staff_travel">'[1]Budgeting tool'!$R$210</definedName>
    <definedName name="Total__other" localSheetId="2">'Expense'!#REF!</definedName>
    <definedName name="Total__other" localSheetId="3">'Expense con''t'!#REF!</definedName>
    <definedName name="Total__other" localSheetId="1">'Revenue'!$F$56</definedName>
    <definedName name="Total__other" localSheetId="0">'Summary'!#REF!</definedName>
    <definedName name="Total__other">'Social Function'!#REF!</definedName>
    <definedName name="Total_administration" localSheetId="2">'Expense'!#REF!</definedName>
    <definedName name="Total_administration" localSheetId="3">'Expense con''t'!$D$23</definedName>
    <definedName name="Total_administration" localSheetId="1">'Revenue'!#REF!</definedName>
    <definedName name="Total_administration" localSheetId="0">'Summary'!#REF!</definedName>
    <definedName name="Total_administration">'Social Function'!#REF!</definedName>
    <definedName name="Total_Committee" localSheetId="2">'Expense'!#REF!</definedName>
    <definedName name="Total_Committee" localSheetId="3">'Expense con''t'!$D$31</definedName>
    <definedName name="Total_Committee" localSheetId="1">'Revenue'!#REF!</definedName>
    <definedName name="Total_Committee" localSheetId="0">'Summary'!#REF!</definedName>
    <definedName name="Total_Committee">'Social Function'!#REF!</definedName>
    <definedName name="Total_conf_pub_sales" localSheetId="2">'Expense'!#REF!</definedName>
    <definedName name="Total_conf_pub_sales" localSheetId="3">'Expense con''t'!#REF!</definedName>
    <definedName name="Total_conf_pub_sales" localSheetId="1">'Revenue'!$F$36</definedName>
    <definedName name="Total_conf_pub_sales" localSheetId="0">'Summary'!#REF!</definedName>
    <definedName name="Total_conf_pub_sales">'Social Function'!#REF!</definedName>
    <definedName name="Total_Conf_Publ" localSheetId="2">'Expense'!$D$36</definedName>
    <definedName name="Total_Conf_Publ" localSheetId="3">'Expense con''t'!#REF!</definedName>
    <definedName name="Total_Conf_Publ" localSheetId="1">'Revenue'!#REF!</definedName>
    <definedName name="Total_Conf_Publ" localSheetId="0">'Summary'!#REF!</definedName>
    <definedName name="Total_Conf_Publ">'Social Function'!#REF!</definedName>
    <definedName name="Total_exhibit_vendor" localSheetId="2">'Expense'!$D$42</definedName>
    <definedName name="Total_exhibit_vendor" localSheetId="3">'Expense con''t'!#REF!</definedName>
    <definedName name="Total_exhibit_vendor" localSheetId="1">'Revenue'!#REF!</definedName>
    <definedName name="Total_exhibit_vendor" localSheetId="0">'Summary'!#REF!</definedName>
    <definedName name="Total_exhibit_vendor">'Social Function'!#REF!</definedName>
    <definedName name="Total_exhibits" localSheetId="2">'Expense'!#REF!</definedName>
    <definedName name="Total_exhibits" localSheetId="3">'Expense con''t'!#REF!</definedName>
    <definedName name="Total_exhibits" localSheetId="1">'Revenue'!$F$43</definedName>
    <definedName name="Total_exhibits" localSheetId="0">'Summary'!#REF!</definedName>
    <definedName name="Total_exhibits">'Social Function'!#REF!</definedName>
    <definedName name="Total_loans">'[1]Budgeting tool'!$R$114</definedName>
    <definedName name="Total_local_arrangements" localSheetId="2">'Expense'!$D$57</definedName>
    <definedName name="Total_local_arrangements" localSheetId="3">'Expense con''t'!#REF!</definedName>
    <definedName name="Total_local_arrangements" localSheetId="1">'Revenue'!#REF!</definedName>
    <definedName name="Total_local_arrangements" localSheetId="0">'Summary'!#REF!</definedName>
    <definedName name="Total_local_arrangements">'Social Function'!#REF!</definedName>
    <definedName name="Total_manag_srvcs" localSheetId="2">'Expense'!$D$17</definedName>
    <definedName name="Total_manag_srvcs" localSheetId="3">'Expense con''t'!#REF!</definedName>
    <definedName name="Total_manag_srvcs" localSheetId="1">'Revenue'!#REF!</definedName>
    <definedName name="Total_manag_srvcs" localSheetId="0">'Summary'!#REF!</definedName>
    <definedName name="Total_manag_srvcs">'Social Function'!#REF!</definedName>
    <definedName name="total_miscellaneous" localSheetId="2">'Expense'!#REF!</definedName>
    <definedName name="total_miscellaneous" localSheetId="3">'Expense con''t'!$D$36</definedName>
    <definedName name="total_miscellaneous" localSheetId="1">'Revenue'!#REF!</definedName>
    <definedName name="total_miscellaneous" localSheetId="0">'Summary'!#REF!</definedName>
    <definedName name="total_miscellaneous">'Social Function'!#REF!</definedName>
    <definedName name="total_outlays" localSheetId="2">'Expense'!#REF!</definedName>
    <definedName name="total_outlays" localSheetId="3">'Expense con''t'!#REF!</definedName>
    <definedName name="total_outlays" localSheetId="1">'Revenue'!#REF!</definedName>
    <definedName name="total_outlays" localSheetId="0">'Summary'!$C$34</definedName>
    <definedName name="total_outlays">'Social Function'!#REF!</definedName>
    <definedName name="Total_promotion" localSheetId="2">'Expense'!$D$31</definedName>
    <definedName name="Total_promotion" localSheetId="3">'Expense con''t'!#REF!</definedName>
    <definedName name="Total_promotion" localSheetId="1">'Revenue'!#REF!</definedName>
    <definedName name="Total_promotion" localSheetId="0">'Summary'!#REF!</definedName>
    <definedName name="Total_promotion">'Social Function'!#REF!</definedName>
    <definedName name="total_receipts" localSheetId="2">'Expense'!#REF!</definedName>
    <definedName name="total_receipts" localSheetId="3">'Expense con''t'!#REF!</definedName>
    <definedName name="total_receipts" localSheetId="1">'Revenue'!#REF!</definedName>
    <definedName name="total_receipts" localSheetId="0">'Summary'!$C$20</definedName>
    <definedName name="total_receipts">'Social Function'!#REF!</definedName>
    <definedName name="Total_reg_exp" localSheetId="2">'Expense'!$D$21</definedName>
    <definedName name="Total_reg_exp" localSheetId="3">'Expense con''t'!#REF!</definedName>
    <definedName name="Total_reg_exp" localSheetId="1">'Revenue'!#REF!</definedName>
    <definedName name="Total_reg_exp" localSheetId="0">'Summary'!#REF!</definedName>
    <definedName name="Total_reg_exp">'Social Function'!#REF!</definedName>
    <definedName name="Total_reg_fees" localSheetId="2">'Expense'!#REF!</definedName>
    <definedName name="Total_reg_fees" localSheetId="3">'Expense con''t'!#REF!</definedName>
    <definedName name="Total_reg_fees" localSheetId="1">'Revenue'!$F$24</definedName>
    <definedName name="Total_reg_fees" localSheetId="0">'Summary'!#REF!</definedName>
    <definedName name="Total_reg_fees">'Social Function'!#REF!</definedName>
    <definedName name="Total_Soc_Func" localSheetId="2">'Expense'!#REF!</definedName>
    <definedName name="Total_Soc_Func" localSheetId="3">'Expense con''t'!$D$6</definedName>
    <definedName name="Total_Soc_Func" localSheetId="1">'Revenue'!#REF!</definedName>
    <definedName name="Total_Soc_Func" localSheetId="0">'Summary'!#REF!</definedName>
    <definedName name="Total_Soc_Func">'Social Function'!#REF!</definedName>
    <definedName name="Total_social_event" localSheetId="2">'Expense'!#REF!</definedName>
    <definedName name="Total_social_event" localSheetId="3">'Expense con''t'!#REF!</definedName>
    <definedName name="Total_social_event" localSheetId="1">'Revenue'!$F$47</definedName>
    <definedName name="Total_social_event" localSheetId="0">'Summary'!#REF!</definedName>
    <definedName name="Total_social_event">'Social Function'!#REF!</definedName>
    <definedName name="total_social_function_expense" localSheetId="2">'Expense'!#REF!</definedName>
    <definedName name="total_social_function_expense" localSheetId="3">'Expense con''t'!#REF!</definedName>
    <definedName name="total_social_function_expense" localSheetId="1">'Revenue'!#REF!</definedName>
    <definedName name="total_social_function_expense" localSheetId="0">'Summary'!#REF!</definedName>
    <definedName name="total_social_function_expense">'Social Function'!$F$54</definedName>
    <definedName name="tours">'[1]Budgeting tool'!$R$173</definedName>
    <definedName name="transportation">'[1]Budgeting tool'!$R$175</definedName>
    <definedName name="travel">'[1]Budgeting tool'!$R$217</definedName>
    <definedName name="travel_grants_and_awards">'[1]Budgeting tool'!$R$201</definedName>
    <definedName name="VAT">'[1]Budgeting tool'!$R$225</definedName>
    <definedName name="vendor_program">'[1]Budgeting tool'!$R$147</definedName>
  </definedNames>
  <calcPr fullCalcOnLoad="1"/>
</workbook>
</file>

<file path=xl/sharedStrings.xml><?xml version="1.0" encoding="utf-8"?>
<sst xmlns="http://schemas.openxmlformats.org/spreadsheetml/2006/main" count="523" uniqueCount="243">
  <si>
    <t xml:space="preserve"> </t>
  </si>
  <si>
    <t>IEEE CONFERENCE FINANCIALS</t>
  </si>
  <si>
    <t>SUMMARY FINANCIAL REPORT FOR IEEE SPONSORED  OR COSPONSORED CONFERENCES</t>
  </si>
  <si>
    <t>3. Location</t>
  </si>
  <si>
    <t>TYPE OF REPORT / CURRENCY USED</t>
  </si>
  <si>
    <t>4. Indicate type of report by checking one box:</t>
  </si>
  <si>
    <t xml:space="preserve">  Budget</t>
  </si>
  <si>
    <t>the U.S.A., indicate the local currency (e.g., Swiss Francs), the conversion units/Dollar and date.</t>
  </si>
  <si>
    <t xml:space="preserve">  BUDGET</t>
  </si>
  <si>
    <t xml:space="preserve">                  INTERIM REPORT            FINAL REPORT</t>
  </si>
  <si>
    <t xml:space="preserve">6. Registration Fees     </t>
  </si>
  <si>
    <t xml:space="preserve">                 $</t>
  </si>
  <si>
    <t>7. Conf. Publicat. Sales</t>
  </si>
  <si>
    <t>8. Exhibits</t>
  </si>
  <si>
    <t>9. Social Event</t>
  </si>
  <si>
    <t>10. All Other Receipts</t>
  </si>
  <si>
    <t>$</t>
  </si>
  <si>
    <t xml:space="preserve">   12. Conference Loans</t>
  </si>
  <si>
    <t xml:space="preserve">   13. Total Receipts     </t>
  </si>
  <si>
    <t xml:space="preserve">  EXPENSE</t>
  </si>
  <si>
    <t>14. Management Services</t>
  </si>
  <si>
    <t>15. Registration Expense</t>
  </si>
  <si>
    <t xml:space="preserve">16. Promotion               </t>
  </si>
  <si>
    <t>17. Conf. Publicat.</t>
  </si>
  <si>
    <t>18. Exhibits/Vendors</t>
  </si>
  <si>
    <t>19. Local arrangements</t>
  </si>
  <si>
    <t>20. Social Functions</t>
  </si>
  <si>
    <t>21. Administration</t>
  </si>
  <si>
    <t>22. Committee</t>
  </si>
  <si>
    <t>23. All Other Outlays</t>
  </si>
  <si>
    <t xml:space="preserve">24. Total Conf Exp.      </t>
  </si>
  <si>
    <t>25. Loan Repayments</t>
  </si>
  <si>
    <t xml:space="preserve">26. Total Outlays       </t>
  </si>
  <si>
    <t>SURPLUS/(LOSS)</t>
  </si>
  <si>
    <t>POST CONFERENCE DISTRIBUTION</t>
  </si>
  <si>
    <t xml:space="preserve">     Cosponsor Entity</t>
  </si>
  <si>
    <t xml:space="preserve">    % Share </t>
  </si>
  <si>
    <t>$ Distributed</t>
  </si>
  <si>
    <t>CONFERENCE FINANCIAL INSTITUTION</t>
  </si>
  <si>
    <t>Name of Bank</t>
  </si>
  <si>
    <t>Address</t>
  </si>
  <si>
    <t>Conference Acct. Title</t>
  </si>
  <si>
    <t xml:space="preserve">   Acct. No.</t>
  </si>
  <si>
    <t>Have you requested IEEE Conference Insurance?</t>
  </si>
  <si>
    <t>Auditor:</t>
  </si>
  <si>
    <t xml:space="preserve">    Name</t>
  </si>
  <si>
    <t xml:space="preserve">    Tel. No.       </t>
  </si>
  <si>
    <t xml:space="preserve">   Address</t>
  </si>
  <si>
    <t>SUBMITTED BY:</t>
  </si>
  <si>
    <t xml:space="preserve">   Conference Position</t>
  </si>
  <si>
    <t>CONF. SIGNATURE</t>
  </si>
  <si>
    <t>SOCIETY SIGNATURE</t>
  </si>
  <si>
    <t xml:space="preserve">    Date:</t>
  </si>
  <si>
    <t>RETURN TO: IEEE CONFERENCE SERVICES</t>
  </si>
  <si>
    <t>445 HOES LANE, P.O. BOX 1331, PISCATAWAY, N.J. 08855-1331, USA</t>
  </si>
  <si>
    <t>IEEE SPONSORED or CO-SPONSERED CONFERENCES</t>
  </si>
  <si>
    <t>This form should be completed only for IEEE sponsored or cosponsored Conferences. The care</t>
  </si>
  <si>
    <t xml:space="preserve">taken in filling out this report will lead to a more accurate projection of your Conference's net </t>
  </si>
  <si>
    <t xml:space="preserve">surplus or loss. </t>
  </si>
  <si>
    <t xml:space="preserve">      NOTE:</t>
  </si>
  <si>
    <t xml:space="preserve">Full title of Conference </t>
  </si>
  <si>
    <t>Conf. Dates</t>
  </si>
  <si>
    <t>REGISTRATION FEES</t>
  </si>
  <si>
    <t xml:space="preserve">  X    FEE</t>
  </si>
  <si>
    <t xml:space="preserve">   Budget</t>
  </si>
  <si>
    <t xml:space="preserve">     Final</t>
  </si>
  <si>
    <t>In Advance- Members</t>
  </si>
  <si>
    <t>In Advance-Nonmem.</t>
  </si>
  <si>
    <t>In Advance-Red. Rate</t>
  </si>
  <si>
    <t>At Conference-Member</t>
  </si>
  <si>
    <t>At Conf-Nonmember</t>
  </si>
  <si>
    <t>At Conf-Red. Rate</t>
  </si>
  <si>
    <t>Tutorial Fees</t>
  </si>
  <si>
    <t>Miniconferences/Symposiums</t>
  </si>
  <si>
    <t>Other</t>
  </si>
  <si>
    <t xml:space="preserve">     Total</t>
  </si>
  <si>
    <t>To IEEE HQ.</t>
  </si>
  <si>
    <t>To Members</t>
  </si>
  <si>
    <t>To Nonmembers</t>
  </si>
  <si>
    <t>Videotapes &amp; CD-ROM MEMBER</t>
  </si>
  <si>
    <t>Videotapes &amp; CD-ROM NON MEMBER</t>
  </si>
  <si>
    <t>Other Publicat. Sales(page chgs)</t>
  </si>
  <si>
    <t>EXHIBITS</t>
  </si>
  <si>
    <t>Exhibits</t>
  </si>
  <si>
    <t>SOCIAL EVENT</t>
  </si>
  <si>
    <t>(Itemize by event on separate sheets.)</t>
  </si>
  <si>
    <t>ALL OTHER</t>
  </si>
  <si>
    <t>(LIST HERE OR ATTACH DETAILS.)</t>
  </si>
  <si>
    <t>Interest</t>
  </si>
  <si>
    <t>Grants</t>
  </si>
  <si>
    <t>Corporate Support</t>
  </si>
  <si>
    <t>Other (specify)</t>
  </si>
  <si>
    <t xml:space="preserve"> NOTE: BE SURE TO COMPLETE AND RETURN ALL FINANCIAL FORMS TOGETHER </t>
  </si>
  <si>
    <t xml:space="preserve">  </t>
  </si>
  <si>
    <t>IEEE CONFERENCE DETAILED FINANCIAL REPORT - PART II: EXPENSE</t>
  </si>
  <si>
    <t>taken in filling out this report will lead to a more accurate projection of your Conference's net surplus or loss.</t>
  </si>
  <si>
    <t xml:space="preserve">                   Interim Report</t>
  </si>
  <si>
    <t>Final Report</t>
  </si>
  <si>
    <t>Management/ Services</t>
  </si>
  <si>
    <t>Internal Promotion</t>
  </si>
  <si>
    <t>Internal General</t>
  </si>
  <si>
    <t>External Promotion</t>
  </si>
  <si>
    <t>External General</t>
  </si>
  <si>
    <t xml:space="preserve">   Total</t>
  </si>
  <si>
    <t>Registration Expense</t>
  </si>
  <si>
    <t>PROMOTION</t>
  </si>
  <si>
    <t>Announcement</t>
  </si>
  <si>
    <t>First Call For Papers</t>
  </si>
  <si>
    <t>Call For Papers</t>
  </si>
  <si>
    <t>Advance Program</t>
  </si>
  <si>
    <t>Final Program</t>
  </si>
  <si>
    <t>Advertisements</t>
  </si>
  <si>
    <t>CONFERENCE PUBLICATIONS</t>
  </si>
  <si>
    <t>Tech Digest</t>
  </si>
  <si>
    <t>Proceedings</t>
  </si>
  <si>
    <t xml:space="preserve">    Total</t>
  </si>
  <si>
    <t>EXHIBIT/ Vendor</t>
  </si>
  <si>
    <t>(Attach detailed statement of all expenses necessary to mount and display exhibits)</t>
  </si>
  <si>
    <t>Vendor Program</t>
  </si>
  <si>
    <t>On-Site Costs</t>
  </si>
  <si>
    <t>Local Arrangements</t>
  </si>
  <si>
    <t>Audio-Visual</t>
  </si>
  <si>
    <t>Ops. Room Equipment</t>
  </si>
  <si>
    <t>Signage</t>
  </si>
  <si>
    <t>On-site Temps</t>
  </si>
  <si>
    <t>Security</t>
  </si>
  <si>
    <t>Convention Center</t>
  </si>
  <si>
    <t>Hotel Meeting Rooms</t>
  </si>
  <si>
    <t>Hotel Penalties</t>
  </si>
  <si>
    <t>Tours</t>
  </si>
  <si>
    <t>Attendee Gifts</t>
  </si>
  <si>
    <t>Transportation</t>
  </si>
  <si>
    <t>Hotel Gratuities</t>
  </si>
  <si>
    <t>SOCIAL FUNCTIONS</t>
  </si>
  <si>
    <t>(Itemize events on next page.)</t>
  </si>
  <si>
    <t>ADMINISTRATION</t>
  </si>
  <si>
    <t>Credit Card Fees</t>
  </si>
  <si>
    <t>Bank Fees</t>
  </si>
  <si>
    <t>Audit fees</t>
  </si>
  <si>
    <t>Travel Grants &amp; Awards</t>
  </si>
  <si>
    <t>Insurance</t>
  </si>
  <si>
    <t>Printing/Duplication</t>
  </si>
  <si>
    <t>Postage</t>
  </si>
  <si>
    <t>Office Supplies</t>
  </si>
  <si>
    <t>Freight Shipping</t>
  </si>
  <si>
    <t>Grant G&amp;A</t>
  </si>
  <si>
    <t>Phone Fax</t>
  </si>
  <si>
    <t>Admin Services</t>
  </si>
  <si>
    <t>Staff travel</t>
  </si>
  <si>
    <t>COMMITTEE</t>
  </si>
  <si>
    <t>OC &amp; TPC Gifts</t>
  </si>
  <si>
    <t>OC Attire</t>
  </si>
  <si>
    <t>Travel</t>
  </si>
  <si>
    <t>Meetings, Conf Calls</t>
  </si>
  <si>
    <t>Miscellaneous</t>
  </si>
  <si>
    <t>VAT</t>
  </si>
  <si>
    <t>TOTAL EXPENSES</t>
  </si>
  <si>
    <t xml:space="preserve">   Interim</t>
  </si>
  <si>
    <t>(1) Breakfast</t>
  </si>
  <si>
    <t>(2) Luncheons</t>
  </si>
  <si>
    <t>(3) Welcome Reception</t>
  </si>
  <si>
    <t>(4) Dinner</t>
  </si>
  <si>
    <t>(5) Breaks</t>
  </si>
  <si>
    <t>(6) Other F &amp; B activities</t>
  </si>
  <si>
    <t>Total Social Function Expenses</t>
  </si>
  <si>
    <t>SOCIAL FUNCTION COST PER ATTENDEE</t>
  </si>
  <si>
    <t xml:space="preserve">   (Total social function expenses/No. of conference registrants)</t>
  </si>
  <si>
    <t xml:space="preserve"> OTHER PROGRAM EXPENSES</t>
  </si>
  <si>
    <t>(7) Total Other program Expenes</t>
  </si>
  <si>
    <t xml:space="preserve">TOTAL SOCIAL &amp; PROGRAM EXPENSES </t>
  </si>
  <si>
    <t xml:space="preserve">      NOTE: BE SURE TO COMPLETE AND RETURN ALL FINANCIAL FORMS TOGETHER </t>
  </si>
  <si>
    <t xml:space="preserve">       REPORT").</t>
  </si>
  <si>
    <t>1. Conference Title:</t>
  </si>
  <si>
    <t xml:space="preserve">2. Dates:     </t>
  </si>
  <si>
    <t xml:space="preserve">        Local Currency:</t>
  </si>
  <si>
    <t xml:space="preserve">      Conversion Rate:</t>
  </si>
  <si>
    <t xml:space="preserve">     Date:</t>
  </si>
  <si>
    <t xml:space="preserve">             $</t>
  </si>
  <si>
    <t xml:space="preserve">   No. Breaks</t>
  </si>
  <si>
    <t xml:space="preserve">   No. Dinner</t>
  </si>
  <si>
    <t xml:space="preserve">   No. Reception</t>
  </si>
  <si>
    <t xml:space="preserve">   No. Luncheons</t>
  </si>
  <si>
    <t xml:space="preserve">   No. Breakfast</t>
  </si>
  <si>
    <t>PLEASE FILL OUT GREY SHADED AREAS</t>
  </si>
  <si>
    <t xml:space="preserve">X </t>
  </si>
  <si>
    <t>No. people</t>
  </si>
  <si>
    <t>$/person</t>
  </si>
  <si>
    <r>
      <t xml:space="preserve">OR     EMAIL: </t>
    </r>
    <r>
      <rPr>
        <b/>
        <sz val="10"/>
        <color indexed="12"/>
        <rFont val="Arial"/>
        <family val="2"/>
      </rPr>
      <t>conference-services@ieee.org</t>
    </r>
    <r>
      <rPr>
        <b/>
        <sz val="10"/>
        <rFont val="Arial"/>
        <family val="2"/>
      </rPr>
      <t xml:space="preserve">         OR      FAX: +1 732 981 1769</t>
    </r>
  </si>
  <si>
    <t>IEEE CONFERENCE DETAILED FINANCIAL REPORT - PART II: EXPENSE con't</t>
  </si>
  <si>
    <t xml:space="preserve">  X   FEE</t>
  </si>
  <si>
    <t xml:space="preserve"> =</t>
  </si>
  <si>
    <t>BUDGET</t>
  </si>
  <si>
    <t>INTERIM</t>
  </si>
  <si>
    <t>FINAL</t>
  </si>
  <si>
    <t xml:space="preserve">Interim </t>
  </si>
  <si>
    <t>Report</t>
  </si>
  <si>
    <t>Final</t>
  </si>
  <si>
    <t>Total</t>
  </si>
  <si>
    <t>Quantity</t>
  </si>
  <si>
    <t>CONF. PUBLICATIONS SALES</t>
  </si>
  <si>
    <t>Special Speakers Travel</t>
  </si>
  <si>
    <t>Program Speaker Travel</t>
  </si>
  <si>
    <t>Paper Review</t>
  </si>
  <si>
    <t>Program Speaker Fees</t>
  </si>
  <si>
    <t>Special Speakers Fee</t>
  </si>
  <si>
    <t>Program Production</t>
  </si>
  <si>
    <t xml:space="preserve">   27. Surplus(Loss)-(Item 13 less Item 26)                $</t>
  </si>
  <si>
    <t xml:space="preserve">Surplus (Loss) in line 27 distributed as follows: </t>
  </si>
  <si>
    <t xml:space="preserve">                   Surplus (Loss) $</t>
  </si>
  <si>
    <t xml:space="preserve">                 Surplus (Loss) $</t>
  </si>
  <si>
    <t xml:space="preserve">c. </t>
  </si>
  <si>
    <t xml:space="preserve">d. </t>
  </si>
  <si>
    <t>F I N A L</t>
  </si>
  <si>
    <t>B U D G E T</t>
  </si>
  <si>
    <t xml:space="preserve">5. All revenue and expense figures below must be in U.S. Dollars.  For Conferences held outside </t>
  </si>
  <si>
    <t xml:space="preserve">  REVENUE</t>
  </si>
  <si>
    <t xml:space="preserve">11. Total Conf. Revenue </t>
  </si>
  <si>
    <t xml:space="preserve">All revenue items may be expressed in either U.S. Dollars or in local currency. </t>
  </si>
  <si>
    <t xml:space="preserve">           REVENUE </t>
  </si>
  <si>
    <t>TOTAL REVENUE</t>
  </si>
  <si>
    <t xml:space="preserve"> ("SUMMARY REPORT", "PART I: REVENUE", "PART II: EXPENSE" AND "SOCIAL FUNCTIONS"). </t>
  </si>
  <si>
    <t xml:space="preserve">      ("PART I: REVENUE," "PART II: EXPENSE," "SOCIAL FUNCTIONS" AND "SUMMARY </t>
  </si>
  <si>
    <t>IEEE CONFERENCE DETAILED FINANCIAL REPORT - PART I: REVENUE</t>
  </si>
  <si>
    <r>
      <t xml:space="preserve">                                                            Keep a copy for your records                                             </t>
    </r>
    <r>
      <rPr>
        <sz val="10"/>
        <rFont val="Arial"/>
        <family val="2"/>
      </rPr>
      <t>08/15/2003</t>
    </r>
  </si>
  <si>
    <r>
      <t xml:space="preserve">                                                                                           Keep a copy for your records                                                               </t>
    </r>
    <r>
      <rPr>
        <sz val="10"/>
        <rFont val="Arial"/>
        <family val="2"/>
      </rPr>
      <t>08/15/2003</t>
    </r>
  </si>
  <si>
    <t>IEEE Canadian Conference on Electrical And Computer Engineering 2004  (IEEE CCECE 2004)</t>
  </si>
  <si>
    <t>Niagara Falls, Ontario, Canada</t>
  </si>
  <si>
    <t>Canadian Dollar</t>
  </si>
  <si>
    <t>IEEE Canadian Conference Ob Electrical And Computer Engineering 2004  (IEEE CCECE 2004)</t>
  </si>
  <si>
    <t>May 3-5, 2004</t>
  </si>
  <si>
    <t xml:space="preserve">IEEE Canadian Conference On Electrical And Computer Engineering 2004 </t>
  </si>
  <si>
    <t>IEEE Canada</t>
  </si>
  <si>
    <t>CCC Sections</t>
  </si>
  <si>
    <t>CIBC</t>
  </si>
  <si>
    <t>380 Clarke Road, London, ON, Canada, N5W-6E7</t>
  </si>
  <si>
    <t>IEEE Cdn Conf On Electrical &amp; Computer Engg</t>
  </si>
  <si>
    <t>82-01013</t>
  </si>
  <si>
    <t>Ashfaq (Kash) Husain</t>
  </si>
  <si>
    <t>519-472-7842</t>
  </si>
  <si>
    <t>685 Woodcrest Blvd, London, ON, Canada, N6K-1P8</t>
  </si>
  <si>
    <t>Treasurer</t>
  </si>
  <si>
    <t>Gerry J Johnston</t>
  </si>
  <si>
    <t>902-465-2955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</si>
</sst>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mmmm\ d\,\ yyyy"/>
    <numFmt numFmtId="174" formatCode="0.0"/>
  </numFmts>
  <fonts count="16">
    <font>
      <sz val="10"/>
      <name val="Arial"/>
      <family val="0"/>
    </font>
    <font>
      <sz val="8"/>
      <name val="Helv"/>
      <family val="0"/>
    </font>
    <font>
      <sz val="10"/>
      <name val="Courier"/>
      <family val="0"/>
    </font>
    <font>
      <b/>
      <sz val="8"/>
      <name val="Helv"/>
      <family val="0"/>
    </font>
    <font>
      <sz val="8"/>
      <name val="MS Sans Serif"/>
      <family val="2"/>
    </font>
    <font>
      <i/>
      <sz val="8"/>
      <name val="Helv"/>
      <family val="0"/>
    </font>
    <font>
      <vertAlign val="subscript"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Helv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vertAlign val="subscript"/>
      <sz val="8"/>
      <name val="helv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2" fontId="1" fillId="0" borderId="0" xfId="21" applyNumberFormat="1" applyFont="1" applyProtection="1">
      <alignment/>
      <protection/>
    </xf>
    <xf numFmtId="2" fontId="1" fillId="0" borderId="0" xfId="21" applyNumberFormat="1" applyFont="1">
      <alignment/>
      <protection/>
    </xf>
    <xf numFmtId="2" fontId="3" fillId="0" borderId="0" xfId="21" applyNumberFormat="1" applyFont="1" applyProtection="1">
      <alignment/>
      <protection/>
    </xf>
    <xf numFmtId="2" fontId="1" fillId="0" borderId="0" xfId="21" applyNumberFormat="1" applyFont="1" applyBorder="1" applyProtection="1">
      <alignment/>
      <protection/>
    </xf>
    <xf numFmtId="2" fontId="2" fillId="0" borderId="0" xfId="21" applyNumberFormat="1" applyFont="1">
      <alignment/>
      <protection/>
    </xf>
    <xf numFmtId="2" fontId="1" fillId="0" borderId="0" xfId="21" applyNumberFormat="1" applyFont="1" applyAlignment="1" applyProtection="1">
      <alignment horizontal="left"/>
      <protection/>
    </xf>
    <xf numFmtId="2" fontId="1" fillId="0" borderId="1" xfId="21" applyNumberFormat="1" applyFont="1" applyBorder="1" applyProtection="1">
      <alignment/>
      <protection/>
    </xf>
    <xf numFmtId="2" fontId="3" fillId="0" borderId="0" xfId="21" applyNumberFormat="1" applyFont="1" applyAlignment="1" applyProtection="1">
      <alignment/>
      <protection/>
    </xf>
    <xf numFmtId="2" fontId="1" fillId="0" borderId="0" xfId="21" applyNumberFormat="1" applyFont="1" applyAlignment="1" applyProtection="1">
      <alignment/>
      <protection/>
    </xf>
    <xf numFmtId="2" fontId="6" fillId="0" borderId="0" xfId="21" applyNumberFormat="1" applyFont="1" applyProtection="1">
      <alignment/>
      <protection/>
    </xf>
    <xf numFmtId="2" fontId="1" fillId="0" borderId="0" xfId="21" applyNumberFormat="1" applyFont="1" applyFill="1" applyProtection="1">
      <alignment/>
      <protection/>
    </xf>
    <xf numFmtId="2" fontId="1" fillId="2" borderId="0" xfId="21" applyNumberFormat="1" applyFont="1" applyFill="1" applyProtection="1">
      <alignment/>
      <protection/>
    </xf>
    <xf numFmtId="2" fontId="1" fillId="2" borderId="2" xfId="21" applyNumberFormat="1" applyFont="1" applyFill="1" applyBorder="1" applyProtection="1">
      <alignment/>
      <protection/>
    </xf>
    <xf numFmtId="2" fontId="1" fillId="2" borderId="0" xfId="21" applyNumberFormat="1" applyFont="1" applyFill="1" applyAlignment="1" applyProtection="1">
      <alignment horizontal="left"/>
      <protection/>
    </xf>
    <xf numFmtId="2" fontId="3" fillId="2" borderId="0" xfId="21" applyNumberFormat="1" applyFont="1" applyFill="1" applyProtection="1">
      <alignment/>
      <protection/>
    </xf>
    <xf numFmtId="2" fontId="1" fillId="2" borderId="3" xfId="21" applyNumberFormat="1" applyFont="1" applyFill="1" applyBorder="1" applyProtection="1">
      <alignment/>
      <protection/>
    </xf>
    <xf numFmtId="2" fontId="1" fillId="2" borderId="4" xfId="21" applyNumberFormat="1" applyFont="1" applyFill="1" applyBorder="1" applyProtection="1">
      <alignment/>
      <protection/>
    </xf>
    <xf numFmtId="2" fontId="1" fillId="2" borderId="5" xfId="21" applyNumberFormat="1" applyFont="1" applyFill="1" applyBorder="1" applyProtection="1">
      <alignment/>
      <protection/>
    </xf>
    <xf numFmtId="2" fontId="1" fillId="2" borderId="6" xfId="21" applyNumberFormat="1" applyFont="1" applyFill="1" applyBorder="1" applyProtection="1">
      <alignment/>
      <protection/>
    </xf>
    <xf numFmtId="2" fontId="1" fillId="2" borderId="7" xfId="21" applyNumberFormat="1" applyFont="1" applyFill="1" applyBorder="1" applyProtection="1">
      <alignment/>
      <protection/>
    </xf>
    <xf numFmtId="2" fontId="1" fillId="2" borderId="2" xfId="21" applyNumberFormat="1" applyFont="1" applyFill="1" applyBorder="1" applyProtection="1" quotePrefix="1">
      <alignment/>
      <protection/>
    </xf>
    <xf numFmtId="2" fontId="1" fillId="2" borderId="8" xfId="21" applyNumberFormat="1" applyFont="1" applyFill="1" applyBorder="1" applyProtection="1">
      <alignment/>
      <protection/>
    </xf>
    <xf numFmtId="2" fontId="1" fillId="2" borderId="9" xfId="0" applyNumberFormat="1" applyFont="1" applyFill="1" applyBorder="1" applyAlignment="1" applyProtection="1" quotePrefix="1">
      <alignment/>
      <protection/>
    </xf>
    <xf numFmtId="2" fontId="1" fillId="0" borderId="0" xfId="21" applyNumberFormat="1" applyFont="1" applyAlignment="1" applyProtection="1">
      <alignment horizontal="right"/>
      <protection/>
    </xf>
    <xf numFmtId="2" fontId="1" fillId="0" borderId="0" xfId="21" applyNumberFormat="1" applyFont="1" applyFill="1" applyBorder="1" applyProtection="1">
      <alignment/>
      <protection/>
    </xf>
    <xf numFmtId="2" fontId="1" fillId="3" borderId="10" xfId="21" applyNumberFormat="1" applyFont="1" applyFill="1" applyBorder="1" applyProtection="1">
      <alignment/>
      <protection locked="0"/>
    </xf>
    <xf numFmtId="2" fontId="1" fillId="3" borderId="1" xfId="21" applyNumberFormat="1" applyFont="1" applyFill="1" applyBorder="1" applyProtection="1">
      <alignment/>
      <protection locked="0"/>
    </xf>
    <xf numFmtId="2" fontId="1" fillId="3" borderId="11" xfId="21" applyNumberFormat="1" applyFont="1" applyFill="1" applyBorder="1" applyProtection="1">
      <alignment/>
      <protection locked="0"/>
    </xf>
    <xf numFmtId="2" fontId="1" fillId="3" borderId="0" xfId="21" applyNumberFormat="1" applyFont="1" applyFill="1" applyBorder="1" applyProtection="1">
      <alignment/>
      <protection locked="0"/>
    </xf>
    <xf numFmtId="2" fontId="1" fillId="3" borderId="12" xfId="21" applyNumberFormat="1" applyFont="1" applyFill="1" applyBorder="1" applyProtection="1">
      <alignment/>
      <protection locked="0"/>
    </xf>
    <xf numFmtId="2" fontId="1" fillId="3" borderId="13" xfId="21" applyNumberFormat="1" applyFont="1" applyFill="1" applyBorder="1" applyProtection="1">
      <alignment/>
      <protection locked="0"/>
    </xf>
    <xf numFmtId="2" fontId="1" fillId="3" borderId="14" xfId="21" applyNumberFormat="1" applyFont="1" applyFill="1" applyBorder="1" applyProtection="1">
      <alignment/>
      <protection locked="0"/>
    </xf>
    <xf numFmtId="2" fontId="1" fillId="3" borderId="15" xfId="21" applyNumberFormat="1" applyFont="1" applyFill="1" applyBorder="1" applyProtection="1">
      <alignment/>
      <protection locked="0"/>
    </xf>
    <xf numFmtId="2" fontId="1" fillId="3" borderId="16" xfId="21" applyNumberFormat="1" applyFont="1" applyFill="1" applyBorder="1" applyProtection="1">
      <alignment/>
      <protection locked="0"/>
    </xf>
    <xf numFmtId="2" fontId="1" fillId="3" borderId="17" xfId="21" applyNumberFormat="1" applyFont="1" applyFill="1" applyBorder="1" applyProtection="1">
      <alignment/>
      <protection locked="0"/>
    </xf>
    <xf numFmtId="2" fontId="4" fillId="3" borderId="1" xfId="0" applyNumberFormat="1" applyFont="1" applyFill="1" applyBorder="1" applyAlignment="1" applyProtection="1">
      <alignment/>
      <protection locked="0"/>
    </xf>
    <xf numFmtId="2" fontId="4" fillId="3" borderId="11" xfId="0" applyNumberFormat="1" applyFont="1" applyFill="1" applyBorder="1" applyAlignment="1" applyProtection="1">
      <alignment/>
      <protection locked="0"/>
    </xf>
    <xf numFmtId="2" fontId="4" fillId="3" borderId="1" xfId="21" applyNumberFormat="1" applyFont="1" applyFill="1" applyBorder="1" applyProtection="1">
      <alignment/>
      <protection locked="0"/>
    </xf>
    <xf numFmtId="2" fontId="4" fillId="3" borderId="11" xfId="21" applyNumberFormat="1" applyFont="1" applyFill="1" applyBorder="1" applyProtection="1">
      <alignment/>
      <protection locked="0"/>
    </xf>
    <xf numFmtId="2" fontId="1" fillId="3" borderId="8" xfId="21" applyNumberFormat="1" applyFont="1" applyFill="1" applyBorder="1" applyProtection="1">
      <alignment/>
      <protection locked="0"/>
    </xf>
    <xf numFmtId="2" fontId="1" fillId="3" borderId="18" xfId="21" applyNumberFormat="1" applyFont="1" applyFill="1" applyBorder="1" applyProtection="1">
      <alignment/>
      <protection locked="0"/>
    </xf>
    <xf numFmtId="2" fontId="1" fillId="3" borderId="19" xfId="21" applyNumberFormat="1" applyFont="1" applyFill="1" applyBorder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1" fontId="1" fillId="3" borderId="10" xfId="21" applyNumberFormat="1" applyFont="1" applyFill="1" applyBorder="1" applyAlignment="1" applyProtection="1">
      <alignment horizontal="center"/>
      <protection locked="0"/>
    </xf>
    <xf numFmtId="1" fontId="1" fillId="3" borderId="20" xfId="21" applyNumberFormat="1" applyFont="1" applyFill="1" applyBorder="1" applyAlignment="1" applyProtection="1">
      <alignment horizontal="center"/>
      <protection locked="0"/>
    </xf>
    <xf numFmtId="1" fontId="4" fillId="3" borderId="21" xfId="21" applyNumberFormat="1" applyFont="1" applyFill="1" applyBorder="1" applyAlignment="1" applyProtection="1">
      <alignment horizontal="center"/>
      <protection locked="0"/>
    </xf>
    <xf numFmtId="1" fontId="1" fillId="3" borderId="21" xfId="21" applyNumberFormat="1" applyFont="1" applyFill="1" applyBorder="1" applyAlignment="1" applyProtection="1">
      <alignment horizontal="center"/>
      <protection locked="0"/>
    </xf>
    <xf numFmtId="1" fontId="1" fillId="3" borderId="12" xfId="21" applyNumberFormat="1" applyFont="1" applyFill="1" applyBorder="1" applyAlignment="1" applyProtection="1">
      <alignment horizontal="center"/>
      <protection locked="0"/>
    </xf>
    <xf numFmtId="2" fontId="1" fillId="3" borderId="12" xfId="21" applyNumberFormat="1" applyFont="1" applyFill="1" applyBorder="1" applyAlignment="1" applyProtection="1">
      <alignment horizontal="right"/>
      <protection locked="0"/>
    </xf>
    <xf numFmtId="2" fontId="1" fillId="2" borderId="12" xfId="21" applyNumberFormat="1" applyFont="1" applyFill="1" applyBorder="1" applyProtection="1">
      <alignment/>
      <protection/>
    </xf>
    <xf numFmtId="2" fontId="1" fillId="0" borderId="12" xfId="21" applyNumberFormat="1" applyFont="1" applyFill="1" applyBorder="1" applyProtection="1">
      <alignment/>
      <protection/>
    </xf>
    <xf numFmtId="2" fontId="1" fillId="3" borderId="22" xfId="21" applyNumberFormat="1" applyFont="1" applyFill="1" applyBorder="1" applyAlignment="1" applyProtection="1">
      <alignment horizontal="right"/>
      <protection locked="0"/>
    </xf>
    <xf numFmtId="2" fontId="1" fillId="0" borderId="23" xfId="21" applyNumberFormat="1" applyFont="1" applyFill="1" applyBorder="1" applyProtection="1">
      <alignment/>
      <protection/>
    </xf>
    <xf numFmtId="2" fontId="3" fillId="0" borderId="24" xfId="21" applyNumberFormat="1" applyFont="1" applyBorder="1" applyProtection="1">
      <alignment/>
      <protection/>
    </xf>
    <xf numFmtId="2" fontId="1" fillId="0" borderId="18" xfId="21" applyNumberFormat="1" applyFont="1" applyFill="1" applyBorder="1" applyProtection="1">
      <alignment/>
      <protection/>
    </xf>
    <xf numFmtId="2" fontId="1" fillId="3" borderId="25" xfId="21" applyNumberFormat="1" applyFont="1" applyFill="1" applyBorder="1" applyAlignment="1" applyProtection="1">
      <alignment horizontal="right"/>
      <protection locked="0"/>
    </xf>
    <xf numFmtId="2" fontId="1" fillId="0" borderId="11" xfId="21" applyNumberFormat="1" applyFont="1" applyFill="1" applyBorder="1" applyProtection="1">
      <alignment/>
      <protection/>
    </xf>
    <xf numFmtId="2" fontId="1" fillId="3" borderId="26" xfId="21" applyNumberFormat="1" applyFont="1" applyFill="1" applyBorder="1" applyAlignment="1" applyProtection="1">
      <alignment horizontal="right"/>
      <protection locked="0"/>
    </xf>
    <xf numFmtId="2" fontId="1" fillId="0" borderId="18" xfId="21" applyNumberFormat="1" applyFont="1" applyBorder="1" applyProtection="1">
      <alignment/>
      <protection/>
    </xf>
    <xf numFmtId="2" fontId="1" fillId="2" borderId="15" xfId="21" applyNumberFormat="1" applyFont="1" applyFill="1" applyBorder="1" applyProtection="1">
      <alignment/>
      <protection/>
    </xf>
    <xf numFmtId="2" fontId="1" fillId="2" borderId="27" xfId="21" applyNumberFormat="1" applyFont="1" applyFill="1" applyBorder="1" applyProtection="1">
      <alignment/>
      <protection/>
    </xf>
    <xf numFmtId="2" fontId="1" fillId="3" borderId="14" xfId="21" applyNumberFormat="1" applyFont="1" applyFill="1" applyBorder="1" applyAlignment="1" applyProtection="1">
      <alignment horizontal="right"/>
      <protection locked="0"/>
    </xf>
    <xf numFmtId="2" fontId="1" fillId="0" borderId="22" xfId="21" applyNumberFormat="1" applyFont="1" applyFill="1" applyBorder="1" applyProtection="1">
      <alignment/>
      <protection/>
    </xf>
    <xf numFmtId="2" fontId="1" fillId="2" borderId="24" xfId="21" applyNumberFormat="1" applyFont="1" applyFill="1" applyBorder="1" applyProtection="1">
      <alignment/>
      <protection/>
    </xf>
    <xf numFmtId="2" fontId="1" fillId="2" borderId="28" xfId="21" applyNumberFormat="1" applyFont="1" applyFill="1" applyBorder="1" applyProtection="1">
      <alignment/>
      <protection/>
    </xf>
    <xf numFmtId="2" fontId="1" fillId="0" borderId="24" xfId="21" applyNumberFormat="1" applyFont="1" applyFill="1" applyBorder="1" applyProtection="1">
      <alignment/>
      <protection/>
    </xf>
    <xf numFmtId="2" fontId="1" fillId="0" borderId="29" xfId="21" applyNumberFormat="1" applyFont="1" applyFill="1" applyBorder="1" applyProtection="1">
      <alignment/>
      <protection/>
    </xf>
    <xf numFmtId="1" fontId="1" fillId="3" borderId="24" xfId="21" applyNumberFormat="1" applyFont="1" applyFill="1" applyBorder="1" applyAlignment="1" applyProtection="1">
      <alignment horizontal="center"/>
      <protection locked="0"/>
    </xf>
    <xf numFmtId="2" fontId="1" fillId="3" borderId="30" xfId="21" applyNumberFormat="1" applyFont="1" applyFill="1" applyBorder="1" applyAlignment="1" applyProtection="1">
      <alignment horizontal="right"/>
      <protection locked="0"/>
    </xf>
    <xf numFmtId="2" fontId="1" fillId="0" borderId="31" xfId="21" applyNumberFormat="1" applyFont="1" applyFill="1" applyBorder="1" applyProtection="1">
      <alignment/>
      <protection/>
    </xf>
    <xf numFmtId="2" fontId="1" fillId="0" borderId="32" xfId="21" applyNumberFormat="1" applyFont="1" applyBorder="1" applyProtection="1">
      <alignment/>
      <protection/>
    </xf>
    <xf numFmtId="0" fontId="0" fillId="0" borderId="0" xfId="0" applyAlignment="1" applyProtection="1">
      <alignment/>
      <protection/>
    </xf>
    <xf numFmtId="2" fontId="1" fillId="0" borderId="6" xfId="21" applyNumberFormat="1" applyFont="1" applyFill="1" applyBorder="1" applyProtection="1">
      <alignment/>
      <protection/>
    </xf>
    <xf numFmtId="0" fontId="0" fillId="0" borderId="0" xfId="0" applyBorder="1" applyAlignment="1">
      <alignment/>
    </xf>
    <xf numFmtId="2" fontId="1" fillId="2" borderId="33" xfId="21" applyNumberFormat="1" applyFont="1" applyFill="1" applyBorder="1" applyProtection="1">
      <alignment/>
      <protection/>
    </xf>
    <xf numFmtId="2" fontId="3" fillId="0" borderId="29" xfId="21" applyNumberFormat="1" applyFont="1" applyBorder="1" applyProtection="1">
      <alignment/>
      <protection/>
    </xf>
    <xf numFmtId="2" fontId="3" fillId="0" borderId="30" xfId="21" applyNumberFormat="1" applyFont="1" applyBorder="1" applyProtection="1">
      <alignment/>
      <protection/>
    </xf>
    <xf numFmtId="1" fontId="1" fillId="3" borderId="34" xfId="21" applyNumberFormat="1" applyFont="1" applyFill="1" applyBorder="1" applyAlignment="1" applyProtection="1">
      <alignment horizontal="center"/>
      <protection locked="0"/>
    </xf>
    <xf numFmtId="1" fontId="1" fillId="3" borderId="35" xfId="21" applyNumberFormat="1" applyFont="1" applyFill="1" applyBorder="1" applyAlignment="1" applyProtection="1">
      <alignment horizontal="center"/>
      <protection locked="0"/>
    </xf>
    <xf numFmtId="1" fontId="4" fillId="3" borderId="36" xfId="21" applyNumberFormat="1" applyFont="1" applyFill="1" applyBorder="1" applyAlignment="1" applyProtection="1">
      <alignment horizontal="center"/>
      <protection locked="0"/>
    </xf>
    <xf numFmtId="1" fontId="1" fillId="3" borderId="36" xfId="21" applyNumberFormat="1" applyFont="1" applyFill="1" applyBorder="1" applyAlignment="1" applyProtection="1">
      <alignment horizontal="center"/>
      <protection locked="0"/>
    </xf>
    <xf numFmtId="2" fontId="1" fillId="2" borderId="37" xfId="21" applyNumberFormat="1" applyFont="1" applyFill="1" applyBorder="1" applyProtection="1">
      <alignment/>
      <protection/>
    </xf>
    <xf numFmtId="2" fontId="3" fillId="2" borderId="6" xfId="21" applyNumberFormat="1" applyFont="1" applyFill="1" applyBorder="1" applyProtection="1">
      <alignment/>
      <protection/>
    </xf>
    <xf numFmtId="2" fontId="1" fillId="2" borderId="38" xfId="21" applyNumberFormat="1" applyFont="1" applyFill="1" applyBorder="1" applyProtection="1">
      <alignment/>
      <protection/>
    </xf>
    <xf numFmtId="2" fontId="1" fillId="2" borderId="39" xfId="21" applyNumberFormat="1" applyFont="1" applyFill="1" applyBorder="1" applyProtection="1">
      <alignment/>
      <protection/>
    </xf>
    <xf numFmtId="1" fontId="1" fillId="3" borderId="40" xfId="21" applyNumberFormat="1" applyFont="1" applyFill="1" applyBorder="1" applyAlignment="1" applyProtection="1">
      <alignment horizontal="center"/>
      <protection locked="0"/>
    </xf>
    <xf numFmtId="2" fontId="3" fillId="2" borderId="7" xfId="21" applyNumberFormat="1" applyFont="1" applyFill="1" applyBorder="1" applyProtection="1">
      <alignment/>
      <protection/>
    </xf>
    <xf numFmtId="2" fontId="1" fillId="3" borderId="40" xfId="21" applyNumberFormat="1" applyFont="1" applyFill="1" applyBorder="1" applyProtection="1">
      <alignment/>
      <protection locked="0"/>
    </xf>
    <xf numFmtId="2" fontId="3" fillId="2" borderId="0" xfId="21" applyNumberFormat="1" applyFont="1" applyFill="1" applyAlignment="1" applyProtection="1">
      <alignment horizontal="right"/>
      <protection/>
    </xf>
    <xf numFmtId="2" fontId="3" fillId="2" borderId="6" xfId="21" applyNumberFormat="1" applyFont="1" applyFill="1" applyBorder="1" applyAlignment="1" applyProtection="1">
      <alignment horizontal="right"/>
      <protection/>
    </xf>
    <xf numFmtId="2" fontId="3" fillId="2" borderId="7" xfId="21" applyNumberFormat="1" applyFont="1" applyFill="1" applyBorder="1" applyAlignment="1" applyProtection="1">
      <alignment horizontal="right"/>
      <protection/>
    </xf>
    <xf numFmtId="2" fontId="1" fillId="0" borderId="31" xfId="21" applyNumberFormat="1" applyFont="1" applyBorder="1" applyProtection="1">
      <alignment/>
      <protection/>
    </xf>
    <xf numFmtId="2" fontId="1" fillId="0" borderId="6" xfId="21" applyNumberFormat="1" applyFont="1" applyBorder="1" applyProtection="1">
      <alignment/>
      <protection/>
    </xf>
    <xf numFmtId="2" fontId="2" fillId="0" borderId="0" xfId="21" applyNumberFormat="1" applyFont="1" applyFill="1" applyProtection="1">
      <alignment/>
      <protection/>
    </xf>
    <xf numFmtId="2" fontId="3" fillId="0" borderId="0" xfId="21" applyNumberFormat="1" applyFont="1" applyAlignment="1" applyProtection="1">
      <alignment horizontal="centerContinuous"/>
      <protection/>
    </xf>
    <xf numFmtId="2" fontId="1" fillId="0" borderId="10" xfId="21" applyNumberFormat="1" applyFont="1" applyFill="1" applyBorder="1" applyProtection="1">
      <alignment/>
      <protection/>
    </xf>
    <xf numFmtId="2" fontId="1" fillId="2" borderId="0" xfId="21" applyNumberFormat="1" applyFont="1" applyFill="1" applyAlignment="1" applyProtection="1">
      <alignment horizontal="right"/>
      <protection/>
    </xf>
    <xf numFmtId="2" fontId="1" fillId="0" borderId="1" xfId="21" applyNumberFormat="1" applyFont="1" applyFill="1" applyBorder="1" applyProtection="1">
      <alignment/>
      <protection/>
    </xf>
    <xf numFmtId="2" fontId="1" fillId="0" borderId="41" xfId="21" applyNumberFormat="1" applyFont="1" applyFill="1" applyBorder="1" applyProtection="1">
      <alignment/>
      <protection/>
    </xf>
    <xf numFmtId="2" fontId="1" fillId="0" borderId="0" xfId="21" applyNumberFormat="1" applyFont="1" applyAlignment="1" applyProtection="1">
      <alignment horizontal="center"/>
      <protection/>
    </xf>
    <xf numFmtId="2" fontId="1" fillId="0" borderId="42" xfId="21" applyNumberFormat="1" applyFont="1" applyBorder="1" applyProtection="1">
      <alignment/>
      <protection/>
    </xf>
    <xf numFmtId="2" fontId="1" fillId="0" borderId="29" xfId="21" applyNumberFormat="1" applyFont="1" applyBorder="1" applyProtection="1">
      <alignment/>
      <protection/>
    </xf>
    <xf numFmtId="2" fontId="1" fillId="4" borderId="43" xfId="21" applyNumberFormat="1" applyFont="1" applyFill="1" applyBorder="1" applyProtection="1">
      <alignment/>
      <protection/>
    </xf>
    <xf numFmtId="2" fontId="1" fillId="5" borderId="43" xfId="21" applyNumberFormat="1" applyFont="1" applyFill="1" applyBorder="1" applyProtection="1">
      <alignment/>
      <protection/>
    </xf>
    <xf numFmtId="2" fontId="1" fillId="6" borderId="43" xfId="21" applyNumberFormat="1" applyFont="1" applyFill="1" applyBorder="1" applyProtection="1">
      <alignment/>
      <protection/>
    </xf>
    <xf numFmtId="2" fontId="1" fillId="4" borderId="20" xfId="21" applyNumberFormat="1" applyFont="1" applyFill="1" applyBorder="1" applyProtection="1">
      <alignment/>
      <protection/>
    </xf>
    <xf numFmtId="2" fontId="1" fillId="5" borderId="20" xfId="21" applyNumberFormat="1" applyFont="1" applyFill="1" applyBorder="1" applyProtection="1">
      <alignment/>
      <protection/>
    </xf>
    <xf numFmtId="2" fontId="1" fillId="6" borderId="20" xfId="21" applyNumberFormat="1" applyFont="1" applyFill="1" applyBorder="1" applyProtection="1">
      <alignment/>
      <protection/>
    </xf>
    <xf numFmtId="2" fontId="1" fillId="4" borderId="21" xfId="21" applyNumberFormat="1" applyFont="1" applyFill="1" applyBorder="1" applyProtection="1">
      <alignment/>
      <protection/>
    </xf>
    <xf numFmtId="2" fontId="1" fillId="5" borderId="21" xfId="21" applyNumberFormat="1" applyFont="1" applyFill="1" applyBorder="1" applyProtection="1">
      <alignment/>
      <protection/>
    </xf>
    <xf numFmtId="2" fontId="1" fillId="6" borderId="21" xfId="21" applyNumberFormat="1" applyFont="1" applyFill="1" applyBorder="1" applyProtection="1">
      <alignment/>
      <protection/>
    </xf>
    <xf numFmtId="2" fontId="1" fillId="2" borderId="44" xfId="21" applyNumberFormat="1" applyFont="1" applyFill="1" applyBorder="1" applyProtection="1">
      <alignment/>
      <protection/>
    </xf>
    <xf numFmtId="2" fontId="5" fillId="0" borderId="0" xfId="21" applyNumberFormat="1" applyFont="1" applyProtection="1">
      <alignment/>
      <protection/>
    </xf>
    <xf numFmtId="2" fontId="2" fillId="0" borderId="0" xfId="21" applyNumberFormat="1" applyFo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14" fillId="3" borderId="12" xfId="21" applyNumberFormat="1" applyFont="1" applyFill="1" applyBorder="1" applyAlignment="1" applyProtection="1">
      <alignment horizontal="center"/>
      <protection locked="0"/>
    </xf>
    <xf numFmtId="2" fontId="14" fillId="3" borderId="32" xfId="21" applyNumberFormat="1" applyFont="1" applyFill="1" applyBorder="1" applyProtection="1">
      <alignment/>
      <protection locked="0"/>
    </xf>
    <xf numFmtId="0" fontId="1" fillId="0" borderId="0" xfId="0" applyFont="1" applyFill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Fill="1" applyAlignment="1" applyProtection="1">
      <alignment horizontal="left"/>
      <protection/>
    </xf>
    <xf numFmtId="2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1" fillId="2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2" fontId="15" fillId="0" borderId="0" xfId="21" applyNumberFormat="1" applyFont="1" applyAlignment="1" applyProtection="1">
      <alignment/>
      <protection/>
    </xf>
    <xf numFmtId="2" fontId="15" fillId="0" borderId="0" xfId="21" applyNumberFormat="1" applyFont="1" applyProtection="1">
      <alignment/>
      <protection/>
    </xf>
    <xf numFmtId="1" fontId="1" fillId="3" borderId="15" xfId="21" applyNumberFormat="1" applyFont="1" applyFill="1" applyBorder="1" applyAlignment="1" applyProtection="1">
      <alignment horizontal="center"/>
      <protection locked="0"/>
    </xf>
    <xf numFmtId="2" fontId="1" fillId="3" borderId="45" xfId="21" applyNumberFormat="1" applyFont="1" applyFill="1" applyBorder="1" applyProtection="1">
      <alignment/>
      <protection locked="0"/>
    </xf>
    <xf numFmtId="15" fontId="14" fillId="3" borderId="12" xfId="21" applyNumberFormat="1" applyFont="1" applyFill="1" applyBorder="1" applyAlignment="1" applyProtection="1">
      <alignment horizontal="center"/>
      <protection locked="0"/>
    </xf>
    <xf numFmtId="9" fontId="14" fillId="3" borderId="11" xfId="21" applyNumberFormat="1" applyFont="1" applyFill="1" applyBorder="1" applyProtection="1">
      <alignment/>
      <protection locked="0"/>
    </xf>
    <xf numFmtId="2" fontId="14" fillId="3" borderId="22" xfId="21" applyNumberFormat="1" applyFont="1" applyFill="1" applyBorder="1" applyAlignment="1" applyProtection="1">
      <alignment horizontal="left"/>
      <protection locked="0"/>
    </xf>
    <xf numFmtId="2" fontId="14" fillId="3" borderId="11" xfId="21" applyNumberFormat="1" applyFont="1" applyFill="1" applyBorder="1" applyAlignment="1" applyProtection="1">
      <alignment horizontal="left"/>
      <protection locked="0"/>
    </xf>
    <xf numFmtId="2" fontId="14" fillId="3" borderId="23" xfId="21" applyNumberFormat="1" applyFont="1" applyFill="1" applyBorder="1" applyAlignment="1" applyProtection="1">
      <alignment horizontal="left"/>
      <protection locked="0"/>
    </xf>
    <xf numFmtId="173" fontId="14" fillId="3" borderId="37" xfId="21" applyNumberFormat="1" applyFont="1" applyFill="1" applyBorder="1" applyAlignment="1" applyProtection="1">
      <alignment horizontal="left"/>
      <protection locked="0"/>
    </xf>
    <xf numFmtId="173" fontId="14" fillId="3" borderId="38" xfId="21" applyNumberFormat="1" applyFont="1" applyFill="1" applyBorder="1" applyAlignment="1" applyProtection="1">
      <alignment horizontal="left"/>
      <protection locked="0"/>
    </xf>
    <xf numFmtId="2" fontId="14" fillId="3" borderId="37" xfId="21" applyNumberFormat="1" applyFont="1" applyFill="1" applyBorder="1" applyAlignment="1" applyProtection="1">
      <alignment horizontal="left"/>
      <protection locked="0"/>
    </xf>
    <xf numFmtId="2" fontId="14" fillId="3" borderId="6" xfId="21" applyNumberFormat="1" applyFont="1" applyFill="1" applyBorder="1" applyAlignment="1" applyProtection="1">
      <alignment horizontal="left"/>
      <protection locked="0"/>
    </xf>
    <xf numFmtId="2" fontId="14" fillId="3" borderId="38" xfId="21" applyNumberFormat="1" applyFont="1" applyFill="1" applyBorder="1" applyAlignment="1" applyProtection="1">
      <alignment horizontal="left"/>
      <protection locked="0"/>
    </xf>
    <xf numFmtId="2" fontId="14" fillId="3" borderId="22" xfId="21" applyNumberFormat="1" applyFont="1" applyFill="1" applyBorder="1" applyAlignment="1" applyProtection="1">
      <alignment horizontal="center"/>
      <protection locked="0"/>
    </xf>
    <xf numFmtId="2" fontId="14" fillId="3" borderId="23" xfId="21" applyNumberFormat="1" applyFont="1" applyFill="1" applyBorder="1" applyAlignment="1" applyProtection="1">
      <alignment horizontal="center"/>
      <protection locked="0"/>
    </xf>
    <xf numFmtId="2" fontId="14" fillId="3" borderId="13" xfId="21" applyNumberFormat="1" applyFont="1" applyFill="1" applyBorder="1" applyAlignment="1" applyProtection="1">
      <alignment horizontal="left"/>
      <protection locked="0"/>
    </xf>
    <xf numFmtId="2" fontId="14" fillId="3" borderId="1" xfId="21" applyNumberFormat="1" applyFont="1" applyFill="1" applyBorder="1" applyAlignment="1" applyProtection="1">
      <alignment horizontal="left"/>
      <protection locked="0"/>
    </xf>
    <xf numFmtId="2" fontId="14" fillId="3" borderId="31" xfId="21" applyNumberFormat="1" applyFont="1" applyFill="1" applyBorder="1" applyAlignment="1" applyProtection="1">
      <alignment horizontal="left"/>
      <protection locked="0"/>
    </xf>
    <xf numFmtId="2" fontId="11" fillId="0" borderId="0" xfId="21" applyNumberFormat="1" applyFont="1" applyAlignment="1" applyProtection="1">
      <alignment horizontal="center"/>
      <protection/>
    </xf>
    <xf numFmtId="2" fontId="12" fillId="0" borderId="0" xfId="21" applyNumberFormat="1" applyFont="1" applyAlignment="1" applyProtection="1">
      <alignment horizontal="center"/>
      <protection/>
    </xf>
    <xf numFmtId="173" fontId="14" fillId="3" borderId="22" xfId="21" applyNumberFormat="1" applyFont="1" applyFill="1" applyBorder="1" applyAlignment="1" applyProtection="1">
      <alignment horizontal="left"/>
      <protection locked="0"/>
    </xf>
    <xf numFmtId="173" fontId="14" fillId="3" borderId="23" xfId="21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2" fontId="10" fillId="0" borderId="0" xfId="21" applyNumberFormat="1" applyFont="1" applyAlignment="1" applyProtection="1">
      <alignment horizontal="center"/>
      <protection/>
    </xf>
    <xf numFmtId="2" fontId="3" fillId="0" borderId="0" xfId="21" applyNumberFormat="1" applyFont="1" applyAlignment="1" applyProtection="1">
      <alignment horizontal="center"/>
      <protection/>
    </xf>
    <xf numFmtId="2" fontId="3" fillId="3" borderId="22" xfId="21" applyNumberFormat="1" applyFont="1" applyFill="1" applyBorder="1" applyAlignment="1" applyProtection="1">
      <alignment/>
      <protection locked="0"/>
    </xf>
    <xf numFmtId="2" fontId="3" fillId="3" borderId="23" xfId="21" applyNumberFormat="1" applyFont="1" applyFill="1" applyBorder="1" applyAlignment="1" applyProtection="1">
      <alignment/>
      <protection locked="0"/>
    </xf>
    <xf numFmtId="2" fontId="3" fillId="2" borderId="0" xfId="21" applyNumberFormat="1" applyFont="1" applyFill="1" applyAlignment="1" applyProtection="1">
      <alignment horizontal="center"/>
      <protection/>
    </xf>
    <xf numFmtId="2" fontId="14" fillId="3" borderId="11" xfId="21" applyNumberFormat="1" applyFont="1" applyFill="1" applyBorder="1" applyAlignment="1" applyProtection="1">
      <alignment/>
      <protection locked="0"/>
    </xf>
    <xf numFmtId="2" fontId="14" fillId="3" borderId="23" xfId="21" applyNumberFormat="1" applyFont="1" applyFill="1" applyBorder="1" applyAlignment="1" applyProtection="1">
      <alignment/>
      <protection locked="0"/>
    </xf>
    <xf numFmtId="2" fontId="3" fillId="4" borderId="22" xfId="21" applyNumberFormat="1" applyFont="1" applyFill="1" applyBorder="1" applyAlignment="1" applyProtection="1">
      <alignment horizontal="center"/>
      <protection/>
    </xf>
    <xf numFmtId="2" fontId="3" fillId="4" borderId="11" xfId="21" applyNumberFormat="1" applyFont="1" applyFill="1" applyBorder="1" applyAlignment="1" applyProtection="1">
      <alignment horizontal="center"/>
      <protection/>
    </xf>
    <xf numFmtId="2" fontId="3" fillId="4" borderId="23" xfId="21" applyNumberFormat="1" applyFont="1" applyFill="1" applyBorder="1" applyAlignment="1" applyProtection="1">
      <alignment horizontal="center"/>
      <protection/>
    </xf>
    <xf numFmtId="2" fontId="3" fillId="5" borderId="22" xfId="21" applyNumberFormat="1" applyFont="1" applyFill="1" applyBorder="1" applyAlignment="1" applyProtection="1">
      <alignment horizontal="center"/>
      <protection/>
    </xf>
    <xf numFmtId="2" fontId="3" fillId="5" borderId="11" xfId="21" applyNumberFormat="1" applyFont="1" applyFill="1" applyBorder="1" applyAlignment="1" applyProtection="1">
      <alignment horizontal="center"/>
      <protection/>
    </xf>
    <xf numFmtId="2" fontId="3" fillId="5" borderId="23" xfId="21" applyNumberFormat="1" applyFont="1" applyFill="1" applyBorder="1" applyAlignment="1" applyProtection="1">
      <alignment horizontal="center"/>
      <protection/>
    </xf>
    <xf numFmtId="0" fontId="14" fillId="6" borderId="22" xfId="0" applyFont="1" applyFill="1" applyBorder="1" applyAlignment="1" applyProtection="1">
      <alignment horizontal="center"/>
      <protection/>
    </xf>
    <xf numFmtId="0" fontId="14" fillId="6" borderId="11" xfId="0" applyFont="1" applyFill="1" applyBorder="1" applyAlignment="1" applyProtection="1">
      <alignment horizontal="center"/>
      <protection/>
    </xf>
    <xf numFmtId="0" fontId="14" fillId="6" borderId="23" xfId="0" applyFont="1" applyFill="1" applyBorder="1" applyAlignment="1" applyProtection="1">
      <alignment horizontal="center"/>
      <protection/>
    </xf>
    <xf numFmtId="173" fontId="14" fillId="3" borderId="11" xfId="21" applyNumberFormat="1" applyFont="1" applyFill="1" applyBorder="1" applyAlignment="1" applyProtection="1">
      <alignment horizontal="left"/>
      <protection locked="0"/>
    </xf>
    <xf numFmtId="2" fontId="3" fillId="0" borderId="17" xfId="21" applyNumberFormat="1" applyFont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_Spreadsheet-Instr-Revised 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eee.org/organizations/tab/budgeting_t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Budgeting tool"/>
      <sheetName val="Summary Financial Report Forms"/>
    </sheetNames>
    <sheetDataSet>
      <sheetData sheetId="1">
        <row r="25">
          <cell r="P25">
            <v>0</v>
          </cell>
          <cell r="Q25">
            <v>0</v>
          </cell>
          <cell r="R25">
            <v>0</v>
          </cell>
        </row>
        <row r="26">
          <cell r="P26">
            <v>0</v>
          </cell>
          <cell r="Q26">
            <v>0</v>
          </cell>
          <cell r="R26">
            <v>0</v>
          </cell>
        </row>
        <row r="27">
          <cell r="P27">
            <v>0</v>
          </cell>
          <cell r="Q27">
            <v>0</v>
          </cell>
          <cell r="R27">
            <v>0</v>
          </cell>
        </row>
        <row r="28">
          <cell r="P28">
            <v>0</v>
          </cell>
          <cell r="Q28">
            <v>0</v>
          </cell>
          <cell r="R28">
            <v>0</v>
          </cell>
        </row>
        <row r="29">
          <cell r="P29">
            <v>0</v>
          </cell>
          <cell r="Q29">
            <v>0</v>
          </cell>
          <cell r="R29">
            <v>0</v>
          </cell>
        </row>
        <row r="30">
          <cell r="P30">
            <v>0</v>
          </cell>
          <cell r="Q30">
            <v>0</v>
          </cell>
          <cell r="R30">
            <v>0</v>
          </cell>
        </row>
        <row r="31">
          <cell r="P31">
            <v>0</v>
          </cell>
          <cell r="Q31">
            <v>0</v>
          </cell>
          <cell r="R31">
            <v>0</v>
          </cell>
        </row>
        <row r="32">
          <cell r="P32">
            <v>0</v>
          </cell>
          <cell r="Q32">
            <v>0</v>
          </cell>
          <cell r="R32">
            <v>0</v>
          </cell>
        </row>
        <row r="34">
          <cell r="P34">
            <v>0</v>
          </cell>
          <cell r="Q34">
            <v>0</v>
          </cell>
          <cell r="R34">
            <v>0</v>
          </cell>
        </row>
        <row r="35">
          <cell r="P35">
            <v>0</v>
          </cell>
          <cell r="Q35">
            <v>0</v>
          </cell>
          <cell r="R35">
            <v>0</v>
          </cell>
        </row>
        <row r="36">
          <cell r="P36">
            <v>0</v>
          </cell>
          <cell r="Q36">
            <v>0</v>
          </cell>
          <cell r="R36">
            <v>0</v>
          </cell>
        </row>
        <row r="37">
          <cell r="P37">
            <v>0</v>
          </cell>
          <cell r="Q37">
            <v>0</v>
          </cell>
          <cell r="R37">
            <v>0</v>
          </cell>
        </row>
        <row r="38">
          <cell r="P38">
            <v>0</v>
          </cell>
          <cell r="Q38">
            <v>0</v>
          </cell>
          <cell r="R38">
            <v>0</v>
          </cell>
        </row>
        <row r="39">
          <cell r="P39">
            <v>0</v>
          </cell>
          <cell r="Q39">
            <v>0</v>
          </cell>
          <cell r="R39">
            <v>0</v>
          </cell>
        </row>
        <row r="40">
          <cell r="P40">
            <v>0</v>
          </cell>
          <cell r="Q40">
            <v>0</v>
          </cell>
          <cell r="R40">
            <v>0</v>
          </cell>
        </row>
        <row r="41">
          <cell r="P41">
            <v>0</v>
          </cell>
          <cell r="Q41">
            <v>0</v>
          </cell>
          <cell r="R41">
            <v>0</v>
          </cell>
        </row>
        <row r="43">
          <cell r="P43">
            <v>0</v>
          </cell>
          <cell r="Q43">
            <v>0</v>
          </cell>
          <cell r="R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</row>
        <row r="47">
          <cell r="P47">
            <v>0</v>
          </cell>
          <cell r="Q47">
            <v>0</v>
          </cell>
        </row>
        <row r="48">
          <cell r="P48">
            <v>0</v>
          </cell>
          <cell r="Q48">
            <v>0</v>
          </cell>
        </row>
        <row r="49">
          <cell r="P49">
            <v>0</v>
          </cell>
          <cell r="Q49">
            <v>0</v>
          </cell>
        </row>
        <row r="50">
          <cell r="P50">
            <v>0</v>
          </cell>
          <cell r="Q50">
            <v>0</v>
          </cell>
        </row>
        <row r="52">
          <cell r="P52">
            <v>0</v>
          </cell>
          <cell r="Q52">
            <v>0</v>
          </cell>
          <cell r="R52">
            <v>0</v>
          </cell>
        </row>
        <row r="53">
          <cell r="P53">
            <v>0</v>
          </cell>
          <cell r="Q53">
            <v>0</v>
          </cell>
          <cell r="R53">
            <v>0</v>
          </cell>
        </row>
        <row r="54">
          <cell r="P54">
            <v>0</v>
          </cell>
          <cell r="Q54">
            <v>0</v>
          </cell>
          <cell r="R54">
            <v>0</v>
          </cell>
        </row>
        <row r="55">
          <cell r="P55">
            <v>0</v>
          </cell>
          <cell r="Q55">
            <v>0</v>
          </cell>
          <cell r="R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1">
          <cell r="P61">
            <v>0</v>
          </cell>
          <cell r="Q61">
            <v>0</v>
          </cell>
          <cell r="R61">
            <v>0</v>
          </cell>
        </row>
        <row r="62">
          <cell r="P62">
            <v>0</v>
          </cell>
          <cell r="Q62">
            <v>0</v>
          </cell>
          <cell r="R62">
            <v>0</v>
          </cell>
        </row>
        <row r="63">
          <cell r="P63">
            <v>0</v>
          </cell>
          <cell r="Q63">
            <v>0</v>
          </cell>
          <cell r="R63">
            <v>0</v>
          </cell>
        </row>
        <row r="65">
          <cell r="P65">
            <v>0</v>
          </cell>
          <cell r="R65">
            <v>0</v>
          </cell>
        </row>
        <row r="67">
          <cell r="Q67">
            <v>0</v>
          </cell>
        </row>
        <row r="68">
          <cell r="Q68">
            <v>0</v>
          </cell>
        </row>
        <row r="69">
          <cell r="Q69">
            <v>0</v>
          </cell>
        </row>
        <row r="70">
          <cell r="Q70">
            <v>0</v>
          </cell>
        </row>
        <row r="71">
          <cell r="Q71">
            <v>0</v>
          </cell>
        </row>
        <row r="72">
          <cell r="Q72">
            <v>0</v>
          </cell>
        </row>
        <row r="76">
          <cell r="P76">
            <v>0</v>
          </cell>
          <cell r="Q76">
            <v>0</v>
          </cell>
          <cell r="R76">
            <v>0</v>
          </cell>
        </row>
        <row r="77">
          <cell r="P77">
            <v>0</v>
          </cell>
          <cell r="Q77">
            <v>0</v>
          </cell>
          <cell r="R77">
            <v>0</v>
          </cell>
        </row>
        <row r="78">
          <cell r="P78">
            <v>0</v>
          </cell>
          <cell r="Q78">
            <v>0</v>
          </cell>
          <cell r="R78">
            <v>0</v>
          </cell>
        </row>
        <row r="79">
          <cell r="P79">
            <v>0</v>
          </cell>
          <cell r="Q79">
            <v>0</v>
          </cell>
          <cell r="R79">
            <v>0</v>
          </cell>
        </row>
        <row r="80">
          <cell r="P80">
            <v>0</v>
          </cell>
          <cell r="Q80">
            <v>0</v>
          </cell>
          <cell r="R80">
            <v>0</v>
          </cell>
        </row>
        <row r="81">
          <cell r="P81">
            <v>0</v>
          </cell>
          <cell r="Q81">
            <v>0</v>
          </cell>
          <cell r="R81">
            <v>0</v>
          </cell>
        </row>
        <row r="85">
          <cell r="P85">
            <v>0</v>
          </cell>
          <cell r="Q85">
            <v>0</v>
          </cell>
          <cell r="R85">
            <v>0</v>
          </cell>
        </row>
        <row r="86">
          <cell r="P86">
            <v>0</v>
          </cell>
          <cell r="Q86">
            <v>0</v>
          </cell>
          <cell r="R86">
            <v>0</v>
          </cell>
        </row>
        <row r="87">
          <cell r="P87">
            <v>0</v>
          </cell>
          <cell r="Q87">
            <v>0</v>
          </cell>
          <cell r="R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</row>
        <row r="92">
          <cell r="P92">
            <v>0</v>
          </cell>
          <cell r="R92">
            <v>0</v>
          </cell>
        </row>
        <row r="94">
          <cell r="Q94">
            <v>0</v>
          </cell>
        </row>
        <row r="96">
          <cell r="R96">
            <v>0</v>
          </cell>
        </row>
        <row r="100">
          <cell r="R100">
            <v>0</v>
          </cell>
        </row>
        <row r="104">
          <cell r="R104">
            <v>0</v>
          </cell>
        </row>
        <row r="110">
          <cell r="R110">
            <v>0</v>
          </cell>
        </row>
        <row r="114">
          <cell r="R114">
            <v>0</v>
          </cell>
        </row>
        <row r="116">
          <cell r="R116">
            <v>0</v>
          </cell>
        </row>
        <row r="117">
          <cell r="R117">
            <v>0</v>
          </cell>
        </row>
        <row r="126">
          <cell r="R126">
            <v>0</v>
          </cell>
        </row>
        <row r="127">
          <cell r="R127">
            <v>0</v>
          </cell>
        </row>
        <row r="128">
          <cell r="R128">
            <v>0</v>
          </cell>
        </row>
        <row r="129">
          <cell r="R129">
            <v>0</v>
          </cell>
        </row>
        <row r="133">
          <cell r="R133">
            <v>0</v>
          </cell>
        </row>
        <row r="137">
          <cell r="R137">
            <v>0</v>
          </cell>
        </row>
        <row r="138">
          <cell r="R138">
            <v>0</v>
          </cell>
        </row>
        <row r="139">
          <cell r="R139">
            <v>0</v>
          </cell>
        </row>
        <row r="140">
          <cell r="R140">
            <v>0</v>
          </cell>
        </row>
        <row r="141">
          <cell r="R141">
            <v>0</v>
          </cell>
        </row>
        <row r="142">
          <cell r="R142">
            <v>0</v>
          </cell>
        </row>
        <row r="143">
          <cell r="R143">
            <v>0</v>
          </cell>
        </row>
        <row r="147">
          <cell r="R147">
            <v>0</v>
          </cell>
        </row>
        <row r="148">
          <cell r="R148">
            <v>0</v>
          </cell>
        </row>
        <row r="151">
          <cell r="R151">
            <v>0</v>
          </cell>
        </row>
        <row r="157">
          <cell r="R157">
            <v>0</v>
          </cell>
        </row>
        <row r="165">
          <cell r="R165">
            <v>0</v>
          </cell>
        </row>
        <row r="166">
          <cell r="R166">
            <v>0</v>
          </cell>
        </row>
        <row r="167">
          <cell r="R167">
            <v>0</v>
          </cell>
        </row>
        <row r="168">
          <cell r="R168">
            <v>0</v>
          </cell>
        </row>
        <row r="169">
          <cell r="R169">
            <v>0</v>
          </cell>
        </row>
        <row r="170">
          <cell r="R170">
            <v>0</v>
          </cell>
        </row>
        <row r="171">
          <cell r="R171">
            <v>0</v>
          </cell>
        </row>
        <row r="172">
          <cell r="R172">
            <v>0</v>
          </cell>
        </row>
        <row r="173">
          <cell r="R173">
            <v>0</v>
          </cell>
        </row>
        <row r="174">
          <cell r="R174">
            <v>0</v>
          </cell>
        </row>
        <row r="175">
          <cell r="R175">
            <v>0</v>
          </cell>
        </row>
        <row r="176">
          <cell r="R176">
            <v>0</v>
          </cell>
        </row>
        <row r="180">
          <cell r="R180">
            <v>0</v>
          </cell>
        </row>
        <row r="181">
          <cell r="R181">
            <v>0</v>
          </cell>
        </row>
        <row r="182">
          <cell r="R182">
            <v>0</v>
          </cell>
        </row>
        <row r="183">
          <cell r="R183">
            <v>0</v>
          </cell>
        </row>
        <row r="184">
          <cell r="R184">
            <v>0</v>
          </cell>
        </row>
        <row r="185">
          <cell r="R185">
            <v>0</v>
          </cell>
        </row>
        <row r="189">
          <cell r="R189">
            <v>0</v>
          </cell>
        </row>
        <row r="190">
          <cell r="R190">
            <v>0</v>
          </cell>
        </row>
        <row r="191">
          <cell r="R191">
            <v>0</v>
          </cell>
        </row>
        <row r="192">
          <cell r="R192">
            <v>0</v>
          </cell>
        </row>
        <row r="193">
          <cell r="R193">
            <v>0</v>
          </cell>
        </row>
        <row r="194">
          <cell r="R194">
            <v>0</v>
          </cell>
        </row>
        <row r="198">
          <cell r="R198">
            <v>0</v>
          </cell>
        </row>
        <row r="199">
          <cell r="R199">
            <v>0</v>
          </cell>
        </row>
        <row r="200">
          <cell r="R200">
            <v>0</v>
          </cell>
        </row>
        <row r="201">
          <cell r="R201">
            <v>0</v>
          </cell>
        </row>
        <row r="202">
          <cell r="R202">
            <v>0</v>
          </cell>
        </row>
        <row r="203">
          <cell r="R203">
            <v>0</v>
          </cell>
        </row>
        <row r="204">
          <cell r="R204">
            <v>0</v>
          </cell>
        </row>
        <row r="205">
          <cell r="R205">
            <v>0</v>
          </cell>
        </row>
        <row r="206">
          <cell r="R206">
            <v>0</v>
          </cell>
        </row>
        <row r="207">
          <cell r="R207">
            <v>0</v>
          </cell>
        </row>
        <row r="208">
          <cell r="R208">
            <v>0</v>
          </cell>
        </row>
        <row r="209">
          <cell r="R209">
            <v>0</v>
          </cell>
        </row>
        <row r="210">
          <cell r="R210">
            <v>0</v>
          </cell>
        </row>
        <row r="211">
          <cell r="R211">
            <v>0</v>
          </cell>
        </row>
        <row r="215">
          <cell r="R215">
            <v>0</v>
          </cell>
        </row>
        <row r="216">
          <cell r="R216">
            <v>0</v>
          </cell>
        </row>
        <row r="217">
          <cell r="R217">
            <v>0</v>
          </cell>
        </row>
        <row r="218">
          <cell r="R218">
            <v>0</v>
          </cell>
        </row>
        <row r="219">
          <cell r="R219">
            <v>0</v>
          </cell>
        </row>
        <row r="223">
          <cell r="R223">
            <v>0</v>
          </cell>
        </row>
        <row r="224">
          <cell r="R224">
            <v>0</v>
          </cell>
        </row>
        <row r="225">
          <cell r="R225">
            <v>0</v>
          </cell>
        </row>
        <row r="226">
          <cell r="R2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63"/>
  <sheetViews>
    <sheetView showGridLines="0" tabSelected="1" workbookViewId="0" topLeftCell="A1">
      <selection activeCell="B5" sqref="B5:I5"/>
    </sheetView>
  </sheetViews>
  <sheetFormatPr defaultColWidth="9.140625" defaultRowHeight="12.75"/>
  <cols>
    <col min="1" max="1" width="19.28125" style="0" customWidth="1"/>
    <col min="2" max="2" width="8.7109375" style="0" customWidth="1"/>
    <col min="3" max="3" width="10.28125" style="0" customWidth="1"/>
    <col min="6" max="6" width="10.421875" style="0" customWidth="1"/>
  </cols>
  <sheetData>
    <row r="1" spans="1:9" ht="12.75">
      <c r="A1" s="1" t="s">
        <v>0</v>
      </c>
      <c r="B1" s="3" t="s">
        <v>0</v>
      </c>
      <c r="C1" s="155" t="s">
        <v>1</v>
      </c>
      <c r="D1" s="155"/>
      <c r="E1" s="155"/>
      <c r="F1" s="1"/>
      <c r="G1" s="1"/>
      <c r="H1" s="1"/>
      <c r="I1" s="95"/>
    </row>
    <row r="2" spans="1:9" ht="12.75">
      <c r="A2" s="1"/>
      <c r="B2" s="96" t="s">
        <v>2</v>
      </c>
      <c r="C2" s="96"/>
      <c r="D2" s="96"/>
      <c r="E2" s="96"/>
      <c r="F2" s="96"/>
      <c r="G2" s="96"/>
      <c r="H2" s="1"/>
      <c r="I2" s="95"/>
    </row>
    <row r="3" spans="1:9" ht="12.75">
      <c r="A3" s="154" t="s">
        <v>183</v>
      </c>
      <c r="B3" s="154"/>
      <c r="C3" s="154"/>
      <c r="D3" s="154"/>
      <c r="E3" s="154"/>
      <c r="F3" s="154"/>
      <c r="G3" s="154"/>
      <c r="H3" s="154"/>
      <c r="I3" s="154"/>
    </row>
    <row r="4" spans="1:9" ht="12.75">
      <c r="A4" s="1" t="s">
        <v>172</v>
      </c>
      <c r="B4" s="136" t="s">
        <v>225</v>
      </c>
      <c r="C4" s="137"/>
      <c r="D4" s="137"/>
      <c r="E4" s="137"/>
      <c r="F4" s="137"/>
      <c r="G4" s="137"/>
      <c r="H4" s="137"/>
      <c r="I4" s="138"/>
    </row>
    <row r="5" spans="1:9" ht="12.75">
      <c r="A5" s="4"/>
      <c r="B5" s="136"/>
      <c r="C5" s="137"/>
      <c r="D5" s="137"/>
      <c r="E5" s="137"/>
      <c r="F5" s="137"/>
      <c r="G5" s="137"/>
      <c r="H5" s="137"/>
      <c r="I5" s="138"/>
    </row>
    <row r="6" spans="1:9" s="75" customFormat="1" ht="13.5" thickBot="1">
      <c r="A6" s="94" t="s">
        <v>173</v>
      </c>
      <c r="B6" s="139" t="s">
        <v>229</v>
      </c>
      <c r="C6" s="140"/>
      <c r="D6" s="74" t="s">
        <v>3</v>
      </c>
      <c r="E6" s="141" t="s">
        <v>226</v>
      </c>
      <c r="F6" s="142"/>
      <c r="G6" s="142"/>
      <c r="H6" s="142"/>
      <c r="I6" s="143"/>
    </row>
    <row r="7" spans="1:9" ht="13.5" thickTop="1">
      <c r="A7" s="3" t="s">
        <v>4</v>
      </c>
      <c r="B7" s="1"/>
      <c r="C7" s="1"/>
      <c r="D7" s="1"/>
      <c r="E7" s="1"/>
      <c r="F7" s="1"/>
      <c r="G7" s="1"/>
      <c r="H7" s="1"/>
      <c r="I7" s="1"/>
    </row>
    <row r="8" spans="1:9" ht="12.75">
      <c r="A8" s="1" t="s">
        <v>5</v>
      </c>
      <c r="B8" s="1"/>
      <c r="C8" s="1"/>
      <c r="D8" s="156"/>
      <c r="E8" s="157"/>
      <c r="F8" s="156"/>
      <c r="G8" s="157"/>
      <c r="H8" s="156"/>
      <c r="I8" s="157"/>
    </row>
    <row r="9" spans="1:9" ht="12.75">
      <c r="A9" s="1" t="s">
        <v>214</v>
      </c>
      <c r="B9" s="1"/>
      <c r="C9" s="1"/>
      <c r="D9" s="1"/>
      <c r="E9" s="1"/>
      <c r="F9" s="1"/>
      <c r="G9" s="1"/>
      <c r="H9" s="1"/>
      <c r="I9" s="95"/>
    </row>
    <row r="10" spans="1:9" ht="12.75">
      <c r="A10" s="1" t="s">
        <v>7</v>
      </c>
      <c r="B10" s="1"/>
      <c r="C10" s="1"/>
      <c r="D10" s="1"/>
      <c r="E10" s="1"/>
      <c r="F10" s="1"/>
      <c r="G10" s="1"/>
      <c r="H10" s="1"/>
      <c r="I10" s="95"/>
    </row>
    <row r="11" spans="1:9" ht="12.75">
      <c r="A11" s="3" t="s">
        <v>174</v>
      </c>
      <c r="B11" s="144" t="s">
        <v>227</v>
      </c>
      <c r="C11" s="145"/>
      <c r="D11" s="3" t="s">
        <v>175</v>
      </c>
      <c r="E11" s="1"/>
      <c r="F11" s="119">
        <v>1.32</v>
      </c>
      <c r="G11" s="3" t="s">
        <v>176</v>
      </c>
      <c r="H11" s="134">
        <v>37945</v>
      </c>
      <c r="I11" s="95"/>
    </row>
    <row r="12" spans="1:9" ht="12.75">
      <c r="A12" s="3" t="s">
        <v>215</v>
      </c>
      <c r="B12" s="3"/>
      <c r="C12" s="3" t="s">
        <v>8</v>
      </c>
      <c r="D12" s="3" t="s">
        <v>9</v>
      </c>
      <c r="E12" s="3"/>
      <c r="F12" s="3"/>
      <c r="G12" s="3"/>
      <c r="H12" s="1"/>
      <c r="I12" s="95"/>
    </row>
    <row r="13" spans="1:9" ht="12.75">
      <c r="A13" s="1" t="s">
        <v>10</v>
      </c>
      <c r="B13" s="24" t="s">
        <v>177</v>
      </c>
      <c r="C13" s="97">
        <f>Revenue!Total_reg_fees</f>
        <v>123175</v>
      </c>
      <c r="D13" s="1" t="s">
        <v>11</v>
      </c>
      <c r="E13" s="97">
        <f>Revenue!J24</f>
        <v>0</v>
      </c>
      <c r="F13" s="1" t="s">
        <v>11</v>
      </c>
      <c r="G13" s="97">
        <f>Revenue!N24</f>
        <v>0</v>
      </c>
      <c r="H13" s="1"/>
      <c r="I13" s="95"/>
    </row>
    <row r="14" spans="1:9" ht="12.75">
      <c r="A14" s="1" t="s">
        <v>12</v>
      </c>
      <c r="B14" s="1"/>
      <c r="C14" s="97">
        <f>Revenue!Total_conf_pub_sales</f>
        <v>23375</v>
      </c>
      <c r="D14" s="1"/>
      <c r="E14" s="97">
        <f>Revenue!J36</f>
        <v>0</v>
      </c>
      <c r="F14" s="1"/>
      <c r="G14" s="97">
        <f>Revenue!N36</f>
        <v>0</v>
      </c>
      <c r="H14" s="1"/>
      <c r="I14" s="95"/>
    </row>
    <row r="15" spans="1:9" ht="12.75">
      <c r="A15" s="1" t="s">
        <v>13</v>
      </c>
      <c r="B15" s="1"/>
      <c r="C15" s="97">
        <f>Revenue!Total_exhibits</f>
        <v>0</v>
      </c>
      <c r="D15" s="1"/>
      <c r="E15" s="97">
        <f>Revenue!J43</f>
        <v>0</v>
      </c>
      <c r="F15" s="1"/>
      <c r="G15" s="97">
        <f>Revenue!N43</f>
        <v>0</v>
      </c>
      <c r="H15" s="1"/>
      <c r="I15" s="95"/>
    </row>
    <row r="16" spans="1:9" ht="12.75">
      <c r="A16" s="1" t="s">
        <v>14</v>
      </c>
      <c r="B16" s="1"/>
      <c r="C16" s="97">
        <v>0</v>
      </c>
      <c r="D16" s="1"/>
      <c r="E16" s="97">
        <v>0</v>
      </c>
      <c r="F16" s="1"/>
      <c r="G16" s="97">
        <v>0</v>
      </c>
      <c r="H16" s="1"/>
      <c r="I16" s="95"/>
    </row>
    <row r="17" spans="1:9" ht="12.75">
      <c r="A17" s="1" t="s">
        <v>15</v>
      </c>
      <c r="B17" s="1"/>
      <c r="C17" s="97">
        <f>Revenue!Total__other</f>
        <v>13060</v>
      </c>
      <c r="D17" s="1"/>
      <c r="E17" s="97">
        <f>Revenue!J56</f>
        <v>0</v>
      </c>
      <c r="F17" s="1"/>
      <c r="G17" s="97">
        <f>Revenue!N56</f>
        <v>0</v>
      </c>
      <c r="H17" s="1"/>
      <c r="I17" s="95"/>
    </row>
    <row r="18" spans="1:9" ht="13.5" thickBot="1">
      <c r="A18" s="12" t="s">
        <v>216</v>
      </c>
      <c r="B18" s="98" t="s">
        <v>16</v>
      </c>
      <c r="C18" s="13">
        <f>SUM(C13:C17)</f>
        <v>159610</v>
      </c>
      <c r="D18" s="12" t="s">
        <v>11</v>
      </c>
      <c r="E18" s="13">
        <f>SUM(E13:E17)</f>
        <v>0</v>
      </c>
      <c r="F18" s="12" t="s">
        <v>11</v>
      </c>
      <c r="G18" s="13">
        <f>SUM(G13:G17)</f>
        <v>0</v>
      </c>
      <c r="H18" s="11"/>
      <c r="I18" s="95"/>
    </row>
    <row r="19" spans="1:9" ht="13.5" thickTop="1">
      <c r="A19" s="6" t="s">
        <v>17</v>
      </c>
      <c r="B19" s="1"/>
      <c r="C19" s="26">
        <v>17500</v>
      </c>
      <c r="D19" s="1"/>
      <c r="E19" s="26">
        <v>0</v>
      </c>
      <c r="F19" s="1"/>
      <c r="G19" s="26">
        <v>0</v>
      </c>
      <c r="H19" s="11"/>
      <c r="I19" s="95"/>
    </row>
    <row r="20" spans="1:9" ht="13.5" thickBot="1">
      <c r="A20" s="14" t="s">
        <v>18</v>
      </c>
      <c r="B20" s="98" t="s">
        <v>16</v>
      </c>
      <c r="C20" s="13">
        <f>C18+C19</f>
        <v>177110</v>
      </c>
      <c r="D20" s="12" t="s">
        <v>11</v>
      </c>
      <c r="E20" s="13">
        <f>E18+E19</f>
        <v>0</v>
      </c>
      <c r="F20" s="12" t="s">
        <v>11</v>
      </c>
      <c r="G20" s="13">
        <f>G18+G19</f>
        <v>0</v>
      </c>
      <c r="H20" s="11"/>
      <c r="I20" s="95"/>
    </row>
    <row r="21" spans="1:9" ht="13.5" thickTop="1">
      <c r="A21" s="3" t="s">
        <v>19</v>
      </c>
      <c r="B21" s="1"/>
      <c r="C21" s="1"/>
      <c r="D21" s="1"/>
      <c r="E21" s="1"/>
      <c r="F21" s="1"/>
      <c r="G21" s="1"/>
      <c r="H21" s="1"/>
      <c r="I21" s="95"/>
    </row>
    <row r="22" spans="1:9" ht="12.75">
      <c r="A22" s="1" t="s">
        <v>20</v>
      </c>
      <c r="B22" s="1"/>
      <c r="C22" s="99">
        <f>Expense!D17</f>
        <v>0</v>
      </c>
      <c r="D22" s="1"/>
      <c r="E22" s="99">
        <f>Expense!F17</f>
        <v>0</v>
      </c>
      <c r="F22" s="1"/>
      <c r="G22" s="99">
        <f>Expense!H17</f>
        <v>0</v>
      </c>
      <c r="H22" s="1"/>
      <c r="I22" s="95"/>
    </row>
    <row r="23" spans="1:9" ht="12.75">
      <c r="A23" s="1" t="s">
        <v>21</v>
      </c>
      <c r="B23" s="1"/>
      <c r="C23" s="58">
        <f>Expense!D21</f>
        <v>8500</v>
      </c>
      <c r="D23" s="4"/>
      <c r="E23" s="58">
        <f>Expense!F21</f>
        <v>0</v>
      </c>
      <c r="F23" s="4"/>
      <c r="G23" s="58">
        <f>Expense!H21</f>
        <v>0</v>
      </c>
      <c r="H23" s="1"/>
      <c r="I23" s="95"/>
    </row>
    <row r="24" spans="1:9" ht="12.75">
      <c r="A24" s="1" t="s">
        <v>22</v>
      </c>
      <c r="B24" s="24" t="s">
        <v>16</v>
      </c>
      <c r="C24" s="97">
        <f>Expense!D31</f>
        <v>5000</v>
      </c>
      <c r="D24" s="1" t="s">
        <v>11</v>
      </c>
      <c r="E24" s="97">
        <f>Expense!F31</f>
        <v>0</v>
      </c>
      <c r="F24" s="1" t="s">
        <v>11</v>
      </c>
      <c r="G24" s="97">
        <f>Expense!H31</f>
        <v>0</v>
      </c>
      <c r="H24" s="1"/>
      <c r="I24" s="95"/>
    </row>
    <row r="25" spans="1:9" ht="12.75">
      <c r="A25" s="1" t="s">
        <v>23</v>
      </c>
      <c r="B25" s="1"/>
      <c r="C25" s="97">
        <f>Expense!D36</f>
        <v>22000</v>
      </c>
      <c r="D25" s="1"/>
      <c r="E25" s="97">
        <f>Expense!F36</f>
        <v>0</v>
      </c>
      <c r="F25" s="1"/>
      <c r="G25" s="97">
        <f>Expense!H36</f>
        <v>0</v>
      </c>
      <c r="H25" s="1"/>
      <c r="I25" s="95"/>
    </row>
    <row r="26" spans="1:9" ht="12.75">
      <c r="A26" s="1" t="s">
        <v>24</v>
      </c>
      <c r="B26" s="1"/>
      <c r="C26" s="97">
        <f>Expense!D42</f>
        <v>0</v>
      </c>
      <c r="D26" s="1"/>
      <c r="E26" s="97">
        <f>Expense!F42</f>
        <v>0</v>
      </c>
      <c r="F26" s="1"/>
      <c r="G26" s="97">
        <f>Expense!H42</f>
        <v>0</v>
      </c>
      <c r="H26" s="1"/>
      <c r="I26" s="95"/>
    </row>
    <row r="27" spans="1:9" ht="12.75">
      <c r="A27" s="1" t="s">
        <v>25</v>
      </c>
      <c r="B27" s="1"/>
      <c r="C27" s="97">
        <f>Expense!D57</f>
        <v>28800</v>
      </c>
      <c r="D27" s="1"/>
      <c r="E27" s="97">
        <f>Expense!F57</f>
        <v>0</v>
      </c>
      <c r="F27" s="1"/>
      <c r="G27" s="97">
        <f>Expense!H57</f>
        <v>0</v>
      </c>
      <c r="H27" s="1"/>
      <c r="I27" s="95"/>
    </row>
    <row r="28" spans="1:9" ht="12.75">
      <c r="A28" s="1" t="s">
        <v>26</v>
      </c>
      <c r="B28" s="1"/>
      <c r="C28" s="97">
        <f>'Social Function'!F38</f>
        <v>59921</v>
      </c>
      <c r="D28" s="1"/>
      <c r="E28" s="97">
        <f>'Social Function'!G38</f>
        <v>0</v>
      </c>
      <c r="F28" s="1"/>
      <c r="G28" s="97">
        <f>'Social Function'!H38</f>
        <v>0</v>
      </c>
      <c r="H28" s="1"/>
      <c r="I28" s="95"/>
    </row>
    <row r="29" spans="1:9" ht="12.75">
      <c r="A29" s="1" t="s">
        <v>27</v>
      </c>
      <c r="B29" s="1"/>
      <c r="C29" s="97">
        <f>'Expense con''t'!D23</f>
        <v>17000</v>
      </c>
      <c r="D29" s="1"/>
      <c r="E29" s="97">
        <f>'Expense con''t'!F23</f>
        <v>0</v>
      </c>
      <c r="F29" s="1"/>
      <c r="G29" s="97">
        <f>'Expense con''t'!H23</f>
        <v>0</v>
      </c>
      <c r="H29" s="1"/>
      <c r="I29" s="95"/>
    </row>
    <row r="30" spans="1:9" ht="12.75">
      <c r="A30" s="1" t="s">
        <v>28</v>
      </c>
      <c r="B30" s="1"/>
      <c r="C30" s="100">
        <f>'Expense con''t'!D31</f>
        <v>17500</v>
      </c>
      <c r="D30" s="11"/>
      <c r="E30" s="100">
        <f>'Expense con''t'!F31</f>
        <v>0</v>
      </c>
      <c r="F30" s="11"/>
      <c r="G30" s="100">
        <f>'Expense con''t'!H31</f>
        <v>0</v>
      </c>
      <c r="H30" s="1"/>
      <c r="I30" s="95"/>
    </row>
    <row r="31" spans="1:9" ht="12.75">
      <c r="A31" s="1" t="s">
        <v>29</v>
      </c>
      <c r="B31" s="1"/>
      <c r="C31" s="58">
        <f>'Expense con''t'!D36</f>
        <v>0</v>
      </c>
      <c r="D31" s="11"/>
      <c r="E31" s="58">
        <f>'Expense con''t'!F36</f>
        <v>0</v>
      </c>
      <c r="F31" s="11"/>
      <c r="G31" s="58">
        <f>'Expense con''t'!H36</f>
        <v>0</v>
      </c>
      <c r="H31" s="1"/>
      <c r="I31" s="95"/>
    </row>
    <row r="32" spans="1:9" ht="13.5" thickBot="1">
      <c r="A32" s="12" t="s">
        <v>30</v>
      </c>
      <c r="B32" s="98" t="s">
        <v>16</v>
      </c>
      <c r="C32" s="13">
        <f>SUM(C22:C31)</f>
        <v>158721</v>
      </c>
      <c r="D32" s="12" t="s">
        <v>11</v>
      </c>
      <c r="E32" s="13">
        <f>SUM(E22:E31)</f>
        <v>0</v>
      </c>
      <c r="F32" s="12" t="s">
        <v>11</v>
      </c>
      <c r="G32" s="13">
        <f>SUM(G22:G31)</f>
        <v>0</v>
      </c>
      <c r="H32" s="11"/>
      <c r="I32" s="95"/>
    </row>
    <row r="33" spans="1:9" ht="13.5" thickTop="1">
      <c r="A33" s="1" t="s">
        <v>31</v>
      </c>
      <c r="B33" s="101" t="s">
        <v>0</v>
      </c>
      <c r="C33" s="26">
        <v>17500</v>
      </c>
      <c r="D33" s="1"/>
      <c r="E33" s="26">
        <v>0</v>
      </c>
      <c r="F33" s="1"/>
      <c r="G33" s="26">
        <v>0</v>
      </c>
      <c r="H33" s="11"/>
      <c r="I33" s="95"/>
    </row>
    <row r="34" spans="1:9" ht="13.5" thickBot="1">
      <c r="A34" s="12" t="s">
        <v>32</v>
      </c>
      <c r="B34" s="98" t="s">
        <v>16</v>
      </c>
      <c r="C34" s="13">
        <f>(C32+C33)</f>
        <v>176221</v>
      </c>
      <c r="D34" s="12" t="s">
        <v>11</v>
      </c>
      <c r="E34" s="13">
        <f>(E32+E33)</f>
        <v>0</v>
      </c>
      <c r="F34" s="12" t="s">
        <v>11</v>
      </c>
      <c r="G34" s="13">
        <f>(G32+G33)</f>
        <v>0</v>
      </c>
      <c r="H34" s="11"/>
      <c r="I34" s="95"/>
    </row>
    <row r="35" spans="1:9" ht="13.5" thickTop="1">
      <c r="A35" s="3" t="s">
        <v>33</v>
      </c>
      <c r="B35" s="1"/>
      <c r="C35" s="1"/>
      <c r="D35" s="1"/>
      <c r="E35" s="1"/>
      <c r="F35" s="1"/>
      <c r="G35" s="1"/>
      <c r="H35" s="1"/>
      <c r="I35" s="95"/>
    </row>
    <row r="36" spans="1:9" ht="12.75">
      <c r="A36" s="7" t="s">
        <v>206</v>
      </c>
      <c r="B36" s="93"/>
      <c r="C36" s="51">
        <f>C20-C34</f>
        <v>889</v>
      </c>
      <c r="D36" s="7"/>
      <c r="E36" s="51">
        <f>E20-E34</f>
        <v>0</v>
      </c>
      <c r="F36" s="7"/>
      <c r="G36" s="51">
        <f>G20-G34</f>
        <v>0</v>
      </c>
      <c r="H36" s="1"/>
      <c r="I36" s="95"/>
    </row>
    <row r="37" spans="1:9" ht="12.75">
      <c r="A37" s="1"/>
      <c r="B37" s="1"/>
      <c r="C37" s="1"/>
      <c r="D37" s="1"/>
      <c r="E37" s="1"/>
      <c r="F37" s="1"/>
      <c r="G37" s="1"/>
      <c r="H37" s="1"/>
      <c r="I37" s="95"/>
    </row>
    <row r="38" spans="1:9" ht="12.75">
      <c r="A38" s="3" t="s">
        <v>34</v>
      </c>
      <c r="B38" s="1"/>
      <c r="C38" s="1"/>
      <c r="D38" s="1" t="s">
        <v>207</v>
      </c>
      <c r="F38" s="1"/>
      <c r="G38" s="1"/>
      <c r="H38" s="1"/>
      <c r="I38" s="95"/>
    </row>
    <row r="39" spans="3:7" ht="12.75">
      <c r="C39" s="153" t="s">
        <v>213</v>
      </c>
      <c r="D39" s="153"/>
      <c r="F39" s="153" t="s">
        <v>212</v>
      </c>
      <c r="G39" s="153"/>
    </row>
    <row r="40" spans="1:9" ht="12.75">
      <c r="A40" s="1" t="s">
        <v>35</v>
      </c>
      <c r="C40" s="1" t="s">
        <v>36</v>
      </c>
      <c r="D40" s="1" t="s">
        <v>37</v>
      </c>
      <c r="F40" s="1" t="s">
        <v>36</v>
      </c>
      <c r="G40" s="1" t="s">
        <v>37</v>
      </c>
      <c r="H40" s="1"/>
      <c r="I40" s="95"/>
    </row>
    <row r="41" spans="1:9" ht="12.75">
      <c r="A41" s="30" t="s">
        <v>231</v>
      </c>
      <c r="C41" s="135">
        <v>0.5</v>
      </c>
      <c r="D41" s="97">
        <f>(C36*C41)</f>
        <v>444.5</v>
      </c>
      <c r="F41" s="135"/>
      <c r="G41" s="97">
        <f>(G36*F41)</f>
        <v>0</v>
      </c>
      <c r="H41" s="1"/>
      <c r="I41" s="95"/>
    </row>
    <row r="42" spans="1:9" ht="12.75">
      <c r="A42" s="30" t="s">
        <v>232</v>
      </c>
      <c r="C42" s="135">
        <v>0.5</v>
      </c>
      <c r="D42" s="97">
        <f>(C36*C42)</f>
        <v>444.5</v>
      </c>
      <c r="F42" s="135"/>
      <c r="G42" s="97">
        <f>(G36*F42)</f>
        <v>0</v>
      </c>
      <c r="H42" s="1"/>
      <c r="I42" s="95"/>
    </row>
    <row r="43" spans="1:9" ht="12.75">
      <c r="A43" s="30" t="s">
        <v>210</v>
      </c>
      <c r="C43" s="135"/>
      <c r="D43" s="97">
        <f>(C36*C43)</f>
        <v>0</v>
      </c>
      <c r="F43" s="135"/>
      <c r="G43" s="97">
        <f>(G36*F43)</f>
        <v>0</v>
      </c>
      <c r="H43" s="1"/>
      <c r="I43" s="95"/>
    </row>
    <row r="44" spans="1:9" ht="12.75">
      <c r="A44" s="30" t="s">
        <v>211</v>
      </c>
      <c r="C44" s="135"/>
      <c r="D44" s="97">
        <f>(C36*C44)</f>
        <v>0</v>
      </c>
      <c r="F44" s="135"/>
      <c r="G44" s="97">
        <f>(G36*F44)</f>
        <v>0</v>
      </c>
      <c r="H44" s="1"/>
      <c r="I44" s="95"/>
    </row>
    <row r="45" spans="1:9" ht="13.5" thickBot="1">
      <c r="A45" s="1"/>
      <c r="B45" s="1" t="s">
        <v>209</v>
      </c>
      <c r="C45" s="1"/>
      <c r="D45" s="13">
        <f>SUM(D41:D44)</f>
        <v>889</v>
      </c>
      <c r="E45" s="1" t="s">
        <v>208</v>
      </c>
      <c r="F45" s="1"/>
      <c r="G45" s="13">
        <f>SUM(G41:G44)</f>
        <v>0</v>
      </c>
      <c r="H45" s="1"/>
      <c r="I45" s="95"/>
    </row>
    <row r="46" spans="1:9" ht="13.5" thickTop="1">
      <c r="A46" s="3" t="s">
        <v>38</v>
      </c>
      <c r="B46" s="1"/>
      <c r="C46" s="1"/>
      <c r="D46" s="1"/>
      <c r="E46" s="1"/>
      <c r="F46" s="1"/>
      <c r="G46" s="1"/>
      <c r="H46" s="1"/>
      <c r="I46" s="95"/>
    </row>
    <row r="47" spans="1:9" ht="12.75">
      <c r="A47" s="1" t="s">
        <v>39</v>
      </c>
      <c r="B47" s="136" t="s">
        <v>233</v>
      </c>
      <c r="C47" s="137"/>
      <c r="D47" s="137"/>
      <c r="E47" s="137"/>
      <c r="F47" s="137"/>
      <c r="G47" s="137"/>
      <c r="H47" s="137"/>
      <c r="I47" s="138"/>
    </row>
    <row r="48" spans="1:9" ht="12.75">
      <c r="A48" s="1" t="s">
        <v>40</v>
      </c>
      <c r="B48" s="136" t="s">
        <v>234</v>
      </c>
      <c r="C48" s="137"/>
      <c r="D48" s="137"/>
      <c r="E48" s="137"/>
      <c r="F48" s="137"/>
      <c r="G48" s="137"/>
      <c r="H48" s="137"/>
      <c r="I48" s="138"/>
    </row>
    <row r="49" spans="1:9" ht="12.75">
      <c r="A49" s="1" t="s">
        <v>41</v>
      </c>
      <c r="B49" s="146" t="s">
        <v>235</v>
      </c>
      <c r="C49" s="147"/>
      <c r="D49" s="147"/>
      <c r="E49" s="148"/>
      <c r="F49" s="1" t="s">
        <v>42</v>
      </c>
      <c r="G49" s="146" t="s">
        <v>236</v>
      </c>
      <c r="H49" s="147"/>
      <c r="I49" s="148"/>
    </row>
    <row r="50" spans="1:9" ht="12.75">
      <c r="A50" s="1" t="s">
        <v>43</v>
      </c>
      <c r="B50" s="1"/>
      <c r="C50" s="1"/>
      <c r="D50" s="120"/>
      <c r="E50" s="120"/>
      <c r="F50" s="1"/>
      <c r="G50" s="4"/>
      <c r="H50" s="1"/>
      <c r="I50" s="95"/>
    </row>
    <row r="51" spans="1:9" ht="12.75">
      <c r="A51" s="3" t="s">
        <v>44</v>
      </c>
      <c r="B51" s="1"/>
      <c r="C51" s="1"/>
      <c r="D51" s="1"/>
      <c r="E51" s="4"/>
      <c r="F51" s="1"/>
      <c r="G51" s="4"/>
      <c r="H51" s="1"/>
      <c r="I51" s="95"/>
    </row>
    <row r="52" spans="1:9" ht="12.75">
      <c r="A52" s="1" t="s">
        <v>45</v>
      </c>
      <c r="B52" s="136" t="s">
        <v>241</v>
      </c>
      <c r="C52" s="137"/>
      <c r="D52" s="137"/>
      <c r="E52" s="138"/>
      <c r="F52" s="1" t="s">
        <v>46</v>
      </c>
      <c r="G52" s="136" t="s">
        <v>242</v>
      </c>
      <c r="H52" s="137"/>
      <c r="I52" s="138"/>
    </row>
    <row r="53" spans="1:9" ht="12.75">
      <c r="A53" s="1" t="s">
        <v>47</v>
      </c>
      <c r="B53" s="136"/>
      <c r="C53" s="137"/>
      <c r="D53" s="137"/>
      <c r="E53" s="137"/>
      <c r="F53" s="137"/>
      <c r="G53" s="137"/>
      <c r="H53" s="137"/>
      <c r="I53" s="138"/>
    </row>
    <row r="54" spans="1:9" ht="12.75">
      <c r="A54" s="3" t="s">
        <v>48</v>
      </c>
      <c r="B54" s="1"/>
      <c r="C54" s="1"/>
      <c r="D54" s="1"/>
      <c r="E54" s="1"/>
      <c r="F54" s="1"/>
      <c r="G54" s="1"/>
      <c r="H54" s="1"/>
      <c r="I54" s="95"/>
    </row>
    <row r="55" spans="1:9" ht="12.75">
      <c r="A55" s="1" t="s">
        <v>45</v>
      </c>
      <c r="B55" s="136" t="s">
        <v>237</v>
      </c>
      <c r="C55" s="137"/>
      <c r="D55" s="137"/>
      <c r="E55" s="138"/>
      <c r="F55" s="11" t="s">
        <v>46</v>
      </c>
      <c r="G55" s="136" t="s">
        <v>238</v>
      </c>
      <c r="H55" s="137"/>
      <c r="I55" s="138"/>
    </row>
    <row r="56" spans="1:9" ht="12.75">
      <c r="A56" s="1" t="s">
        <v>47</v>
      </c>
      <c r="B56" s="136" t="s">
        <v>239</v>
      </c>
      <c r="C56" s="137"/>
      <c r="D56" s="137"/>
      <c r="E56" s="137"/>
      <c r="F56" s="137"/>
      <c r="G56" s="137"/>
      <c r="H56" s="137"/>
      <c r="I56" s="138"/>
    </row>
    <row r="57" spans="1:9" ht="12.75">
      <c r="A57" s="1" t="s">
        <v>49</v>
      </c>
      <c r="B57" s="136" t="s">
        <v>240</v>
      </c>
      <c r="C57" s="137"/>
      <c r="D57" s="137"/>
      <c r="E57" s="137"/>
      <c r="F57" s="137"/>
      <c r="G57" s="137"/>
      <c r="H57" s="137"/>
      <c r="I57" s="138"/>
    </row>
    <row r="58" spans="1:9" ht="12.75">
      <c r="A58" s="3" t="s">
        <v>50</v>
      </c>
      <c r="B58" s="136"/>
      <c r="C58" s="137"/>
      <c r="D58" s="138"/>
      <c r="E58" s="3" t="s">
        <v>51</v>
      </c>
      <c r="F58" s="1"/>
      <c r="G58" s="136"/>
      <c r="H58" s="137"/>
      <c r="I58" s="138"/>
    </row>
    <row r="59" spans="1:9" ht="12.75">
      <c r="A59" s="1"/>
      <c r="B59" s="1"/>
      <c r="C59" s="1"/>
      <c r="D59" s="1" t="s">
        <v>52</v>
      </c>
      <c r="E59" s="151">
        <v>37945</v>
      </c>
      <c r="F59" s="152"/>
      <c r="G59" s="1"/>
      <c r="H59" s="1"/>
      <c r="I59" s="95"/>
    </row>
    <row r="60" spans="1:9" ht="12.75">
      <c r="A60" s="150" t="s">
        <v>53</v>
      </c>
      <c r="B60" s="150"/>
      <c r="C60" s="150"/>
      <c r="D60" s="150"/>
      <c r="E60" s="150"/>
      <c r="F60" s="150"/>
      <c r="G60" s="150"/>
      <c r="H60" s="150"/>
      <c r="I60" s="150"/>
    </row>
    <row r="61" spans="1:9" ht="12.75">
      <c r="A61" s="150" t="s">
        <v>54</v>
      </c>
      <c r="B61" s="150"/>
      <c r="C61" s="150"/>
      <c r="D61" s="150"/>
      <c r="E61" s="150"/>
      <c r="F61" s="150"/>
      <c r="G61" s="150"/>
      <c r="H61" s="150"/>
      <c r="I61" s="150"/>
    </row>
    <row r="62" spans="1:9" ht="12.75">
      <c r="A62" s="150" t="s">
        <v>187</v>
      </c>
      <c r="B62" s="150"/>
      <c r="C62" s="150"/>
      <c r="D62" s="150"/>
      <c r="E62" s="150"/>
      <c r="F62" s="150"/>
      <c r="G62" s="150"/>
      <c r="H62" s="150"/>
      <c r="I62" s="150"/>
    </row>
    <row r="63" spans="1:9" ht="12.75">
      <c r="A63" s="149" t="s">
        <v>223</v>
      </c>
      <c r="B63" s="149"/>
      <c r="C63" s="149"/>
      <c r="D63" s="149"/>
      <c r="E63" s="149"/>
      <c r="F63" s="149"/>
      <c r="G63" s="149"/>
      <c r="H63" s="149"/>
      <c r="I63" s="149"/>
    </row>
  </sheetData>
  <sheetProtection sheet="1" objects="1" scenarios="1"/>
  <mergeCells count="30">
    <mergeCell ref="C39:D39"/>
    <mergeCell ref="F39:G39"/>
    <mergeCell ref="A3:I3"/>
    <mergeCell ref="C1:E1"/>
    <mergeCell ref="F8:G8"/>
    <mergeCell ref="H8:I8"/>
    <mergeCell ref="D8:E8"/>
    <mergeCell ref="G49:I49"/>
    <mergeCell ref="B52:E52"/>
    <mergeCell ref="B53:I53"/>
    <mergeCell ref="G52:I52"/>
    <mergeCell ref="A63:I63"/>
    <mergeCell ref="A61:I61"/>
    <mergeCell ref="A62:I62"/>
    <mergeCell ref="B56:I56"/>
    <mergeCell ref="B57:I57"/>
    <mergeCell ref="B58:D58"/>
    <mergeCell ref="G58:I58"/>
    <mergeCell ref="A60:I60"/>
    <mergeCell ref="E59:F59"/>
    <mergeCell ref="B47:I47"/>
    <mergeCell ref="B4:I4"/>
    <mergeCell ref="B55:E55"/>
    <mergeCell ref="B5:I5"/>
    <mergeCell ref="B6:C6"/>
    <mergeCell ref="G55:I55"/>
    <mergeCell ref="E6:I6"/>
    <mergeCell ref="B11:C11"/>
    <mergeCell ref="B49:E49"/>
    <mergeCell ref="B48:I48"/>
  </mergeCells>
  <printOptions/>
  <pageMargins left="0.75" right="0.75" top="0.5" bottom="0.25" header="0.5" footer="0.5"/>
  <pageSetup horizontalDpi="600" verticalDpi="600" orientation="portrait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Q65"/>
  <sheetViews>
    <sheetView zoomScale="90" zoomScaleNormal="90" workbookViewId="0" topLeftCell="A37">
      <selection activeCell="F56" sqref="F56"/>
    </sheetView>
  </sheetViews>
  <sheetFormatPr defaultColWidth="9.140625" defaultRowHeight="12.75"/>
  <cols>
    <col min="1" max="1" width="19.28125" style="0" customWidth="1"/>
    <col min="2" max="2" width="8.7109375" style="0" customWidth="1"/>
    <col min="3" max="3" width="6.28125" style="0" customWidth="1"/>
    <col min="4" max="4" width="9.00390625" style="0" customWidth="1"/>
    <col min="5" max="5" width="3.421875" style="0" customWidth="1"/>
    <col min="6" max="6" width="10.421875" style="0" customWidth="1"/>
    <col min="7" max="7" width="6.28125" style="0" customWidth="1"/>
    <col min="9" max="9" width="3.421875" style="0" customWidth="1"/>
    <col min="11" max="11" width="6.28125" style="0" customWidth="1"/>
    <col min="13" max="13" width="3.421875" style="0" customWidth="1"/>
  </cols>
  <sheetData>
    <row r="1" spans="1:14" ht="12.75">
      <c r="A1" s="155" t="s">
        <v>222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2.75">
      <c r="A2" s="155" t="s">
        <v>55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2.75">
      <c r="A3" s="154" t="s">
        <v>183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2.75">
      <c r="A4" s="1" t="s">
        <v>56</v>
      </c>
      <c r="B4" s="1"/>
      <c r="C4" s="1"/>
      <c r="D4" s="1"/>
      <c r="E4" s="1"/>
      <c r="F4" s="1"/>
      <c r="G4" s="1"/>
      <c r="H4" s="1"/>
      <c r="I4" s="95"/>
      <c r="J4" s="73"/>
      <c r="K4" s="73"/>
      <c r="L4" s="73"/>
      <c r="M4" s="73"/>
      <c r="N4" s="73"/>
    </row>
    <row r="5" spans="1:14" ht="12.75">
      <c r="A5" s="1" t="s">
        <v>57</v>
      </c>
      <c r="B5" s="1"/>
      <c r="C5" s="1"/>
      <c r="D5" s="1"/>
      <c r="E5" s="1"/>
      <c r="F5" s="1"/>
      <c r="G5" s="1"/>
      <c r="H5" s="1"/>
      <c r="I5" s="95"/>
      <c r="J5" s="73"/>
      <c r="K5" s="73"/>
      <c r="L5" s="73"/>
      <c r="M5" s="73"/>
      <c r="N5" s="73"/>
    </row>
    <row r="6" spans="1:14" ht="12.75">
      <c r="A6" s="1" t="s">
        <v>58</v>
      </c>
      <c r="B6" s="1"/>
      <c r="C6" s="1"/>
      <c r="D6" s="1"/>
      <c r="E6" s="1"/>
      <c r="F6" s="1"/>
      <c r="G6" s="1"/>
      <c r="H6" s="1"/>
      <c r="I6" s="95"/>
      <c r="J6" s="73"/>
      <c r="K6" s="73"/>
      <c r="L6" s="73"/>
      <c r="M6" s="73"/>
      <c r="N6" s="73"/>
    </row>
    <row r="7" spans="1:14" ht="12.75">
      <c r="A7" s="1" t="s">
        <v>59</v>
      </c>
      <c r="B7" s="1" t="s">
        <v>217</v>
      </c>
      <c r="C7" s="1"/>
      <c r="D7" s="1"/>
      <c r="E7" s="1"/>
      <c r="F7" s="1"/>
      <c r="G7" s="1"/>
      <c r="H7" s="1"/>
      <c r="I7" s="95"/>
      <c r="J7" s="73"/>
      <c r="K7" s="73"/>
      <c r="L7" s="73"/>
      <c r="M7" s="73"/>
      <c r="N7" s="73"/>
    </row>
    <row r="8" spans="1:14" ht="12.75">
      <c r="A8" s="1" t="s">
        <v>60</v>
      </c>
      <c r="B8" s="136" t="s">
        <v>228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8"/>
    </row>
    <row r="9" spans="1:14" ht="12.75">
      <c r="A9" s="159"/>
      <c r="B9" s="159"/>
      <c r="C9" s="159"/>
      <c r="D9" s="159"/>
      <c r="E9" s="160"/>
      <c r="F9" s="7" t="s">
        <v>61</v>
      </c>
      <c r="G9" s="151" t="s">
        <v>229</v>
      </c>
      <c r="H9" s="170"/>
      <c r="I9" s="170"/>
      <c r="J9" s="170"/>
      <c r="K9" s="170"/>
      <c r="L9" s="170"/>
      <c r="M9" s="170"/>
      <c r="N9" s="152"/>
    </row>
    <row r="10" spans="1:14" ht="12.75">
      <c r="A10" s="1"/>
      <c r="B10" s="1"/>
      <c r="C10" s="171" t="s">
        <v>218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1:14" ht="12.75">
      <c r="A11" s="1"/>
      <c r="B11" s="1"/>
      <c r="C11" s="1"/>
      <c r="D11" s="3"/>
      <c r="E11" s="1"/>
      <c r="F11" s="1"/>
      <c r="G11" s="1"/>
      <c r="H11" s="1"/>
      <c r="I11" s="95"/>
      <c r="J11" s="73"/>
      <c r="K11" s="73"/>
      <c r="L11" s="73"/>
      <c r="M11" s="73"/>
      <c r="N11" s="73"/>
    </row>
    <row r="12" spans="1:14" ht="12.75">
      <c r="A12" s="1"/>
      <c r="B12" s="1"/>
      <c r="C12" s="161" t="s">
        <v>191</v>
      </c>
      <c r="D12" s="162"/>
      <c r="E12" s="162"/>
      <c r="F12" s="163"/>
      <c r="G12" s="164" t="s">
        <v>192</v>
      </c>
      <c r="H12" s="165"/>
      <c r="I12" s="165"/>
      <c r="J12" s="166"/>
      <c r="K12" s="167" t="s">
        <v>193</v>
      </c>
      <c r="L12" s="168"/>
      <c r="M12" s="168"/>
      <c r="N12" s="169"/>
    </row>
    <row r="13" spans="1:14" ht="12.75">
      <c r="A13" s="3" t="s">
        <v>62</v>
      </c>
      <c r="B13" s="1"/>
      <c r="C13" s="78" t="s">
        <v>198</v>
      </c>
      <c r="D13" s="3" t="s">
        <v>189</v>
      </c>
      <c r="E13" s="8" t="s">
        <v>190</v>
      </c>
      <c r="F13" s="77" t="s">
        <v>64</v>
      </c>
      <c r="G13" s="78" t="s">
        <v>198</v>
      </c>
      <c r="H13" s="3" t="s">
        <v>63</v>
      </c>
      <c r="I13" s="8" t="s">
        <v>190</v>
      </c>
      <c r="J13" s="77" t="s">
        <v>194</v>
      </c>
      <c r="K13" s="78" t="s">
        <v>198</v>
      </c>
      <c r="L13" s="3" t="s">
        <v>63</v>
      </c>
      <c r="M13" s="8" t="s">
        <v>190</v>
      </c>
      <c r="N13" s="77" t="s">
        <v>196</v>
      </c>
    </row>
    <row r="14" spans="1:14" ht="12.75">
      <c r="A14" s="1"/>
      <c r="B14" s="1"/>
      <c r="C14" s="102"/>
      <c r="D14" s="1"/>
      <c r="E14" s="1"/>
      <c r="F14" s="103"/>
      <c r="G14" s="1"/>
      <c r="H14" s="1"/>
      <c r="I14" s="1"/>
      <c r="J14" s="77" t="s">
        <v>195</v>
      </c>
      <c r="K14" s="1"/>
      <c r="L14" s="1"/>
      <c r="M14" s="1"/>
      <c r="N14" s="77" t="s">
        <v>195</v>
      </c>
    </row>
    <row r="15" spans="1:14" ht="12.75">
      <c r="A15" s="1" t="s">
        <v>66</v>
      </c>
      <c r="B15" s="1"/>
      <c r="C15" s="79">
        <v>160</v>
      </c>
      <c r="D15" s="31">
        <v>475</v>
      </c>
      <c r="E15" s="8" t="s">
        <v>190</v>
      </c>
      <c r="F15" s="104">
        <f>C15*D15</f>
        <v>76000</v>
      </c>
      <c r="G15" s="45">
        <v>0</v>
      </c>
      <c r="H15" s="31">
        <v>0</v>
      </c>
      <c r="I15" s="8" t="s">
        <v>190</v>
      </c>
      <c r="J15" s="105">
        <f aca="true" t="shared" si="0" ref="J15:J23">G15*H15</f>
        <v>0</v>
      </c>
      <c r="K15" s="45">
        <v>0</v>
      </c>
      <c r="L15" s="31">
        <v>0</v>
      </c>
      <c r="M15" s="8" t="s">
        <v>190</v>
      </c>
      <c r="N15" s="106">
        <f aca="true" t="shared" si="1" ref="N15:N23">K15*L15</f>
        <v>0</v>
      </c>
    </row>
    <row r="16" spans="1:14" ht="12.75">
      <c r="A16" s="1" t="s">
        <v>67</v>
      </c>
      <c r="B16" s="1"/>
      <c r="C16" s="80">
        <v>20</v>
      </c>
      <c r="D16" s="26">
        <v>600</v>
      </c>
      <c r="E16" s="8" t="s">
        <v>190</v>
      </c>
      <c r="F16" s="104">
        <f aca="true" t="shared" si="2" ref="F16:F23">C16*D16</f>
        <v>12000</v>
      </c>
      <c r="G16" s="46">
        <v>0</v>
      </c>
      <c r="H16" s="26">
        <v>0</v>
      </c>
      <c r="I16" s="8" t="s">
        <v>190</v>
      </c>
      <c r="J16" s="105">
        <f t="shared" si="0"/>
        <v>0</v>
      </c>
      <c r="K16" s="46">
        <v>0</v>
      </c>
      <c r="L16" s="26">
        <v>0</v>
      </c>
      <c r="M16" s="8" t="s">
        <v>190</v>
      </c>
      <c r="N16" s="106">
        <f t="shared" si="1"/>
        <v>0</v>
      </c>
    </row>
    <row r="17" spans="1:14" ht="12.75">
      <c r="A17" s="1" t="s">
        <v>68</v>
      </c>
      <c r="B17" s="1"/>
      <c r="C17" s="80">
        <v>5</v>
      </c>
      <c r="D17" s="26">
        <v>100</v>
      </c>
      <c r="E17" s="8" t="s">
        <v>190</v>
      </c>
      <c r="F17" s="104">
        <f t="shared" si="2"/>
        <v>500</v>
      </c>
      <c r="G17" s="46">
        <v>0</v>
      </c>
      <c r="H17" s="26">
        <v>0</v>
      </c>
      <c r="I17" s="8" t="s">
        <v>190</v>
      </c>
      <c r="J17" s="105">
        <f t="shared" si="0"/>
        <v>0</v>
      </c>
      <c r="K17" s="46">
        <v>0</v>
      </c>
      <c r="L17" s="26">
        <v>0</v>
      </c>
      <c r="M17" s="8" t="s">
        <v>190</v>
      </c>
      <c r="N17" s="106">
        <f t="shared" si="1"/>
        <v>0</v>
      </c>
    </row>
    <row r="18" spans="1:14" ht="12.75">
      <c r="A18" s="1" t="s">
        <v>69</v>
      </c>
      <c r="B18" s="1"/>
      <c r="C18" s="81">
        <v>15</v>
      </c>
      <c r="D18" s="26">
        <v>575</v>
      </c>
      <c r="E18" s="8" t="s">
        <v>190</v>
      </c>
      <c r="F18" s="104">
        <f t="shared" si="2"/>
        <v>8625</v>
      </c>
      <c r="G18" s="47">
        <v>0</v>
      </c>
      <c r="H18" s="26">
        <v>0</v>
      </c>
      <c r="I18" s="8" t="s">
        <v>190</v>
      </c>
      <c r="J18" s="105">
        <f t="shared" si="0"/>
        <v>0</v>
      </c>
      <c r="K18" s="47">
        <v>0</v>
      </c>
      <c r="L18" s="26">
        <v>0</v>
      </c>
      <c r="M18" s="8" t="s">
        <v>190</v>
      </c>
      <c r="N18" s="106">
        <f t="shared" si="1"/>
        <v>0</v>
      </c>
    </row>
    <row r="19" spans="1:14" ht="12.75">
      <c r="A19" s="1" t="s">
        <v>70</v>
      </c>
      <c r="B19" s="1"/>
      <c r="C19" s="80">
        <v>10</v>
      </c>
      <c r="D19" s="26">
        <v>725</v>
      </c>
      <c r="E19" s="8" t="s">
        <v>190</v>
      </c>
      <c r="F19" s="104">
        <f t="shared" si="2"/>
        <v>7250</v>
      </c>
      <c r="G19" s="46">
        <v>0</v>
      </c>
      <c r="H19" s="26">
        <v>0</v>
      </c>
      <c r="I19" s="8" t="s">
        <v>190</v>
      </c>
      <c r="J19" s="105">
        <f t="shared" si="0"/>
        <v>0</v>
      </c>
      <c r="K19" s="46">
        <v>0</v>
      </c>
      <c r="L19" s="26">
        <v>0</v>
      </c>
      <c r="M19" s="8" t="s">
        <v>190</v>
      </c>
      <c r="N19" s="106">
        <f t="shared" si="1"/>
        <v>0</v>
      </c>
    </row>
    <row r="20" spans="1:14" ht="12.75">
      <c r="A20" s="1" t="s">
        <v>71</v>
      </c>
      <c r="B20" s="1"/>
      <c r="C20" s="80">
        <v>2</v>
      </c>
      <c r="D20" s="26">
        <v>150</v>
      </c>
      <c r="E20" s="8" t="s">
        <v>190</v>
      </c>
      <c r="F20" s="104">
        <f t="shared" si="2"/>
        <v>300</v>
      </c>
      <c r="G20" s="46">
        <v>0</v>
      </c>
      <c r="H20" s="26">
        <v>0</v>
      </c>
      <c r="I20" s="8" t="s">
        <v>190</v>
      </c>
      <c r="J20" s="105">
        <f t="shared" si="0"/>
        <v>0</v>
      </c>
      <c r="K20" s="46">
        <v>0</v>
      </c>
      <c r="L20" s="26">
        <v>0</v>
      </c>
      <c r="M20" s="8" t="s">
        <v>190</v>
      </c>
      <c r="N20" s="106">
        <f t="shared" si="1"/>
        <v>0</v>
      </c>
    </row>
    <row r="21" spans="1:14" ht="12.75">
      <c r="A21" s="1" t="s">
        <v>72</v>
      </c>
      <c r="B21" s="1"/>
      <c r="C21" s="80">
        <v>0</v>
      </c>
      <c r="D21" s="26">
        <v>0</v>
      </c>
      <c r="E21" s="8" t="s">
        <v>190</v>
      </c>
      <c r="F21" s="104">
        <f t="shared" si="2"/>
        <v>0</v>
      </c>
      <c r="G21" s="46">
        <v>0</v>
      </c>
      <c r="H21" s="26">
        <v>0</v>
      </c>
      <c r="I21" s="8" t="s">
        <v>190</v>
      </c>
      <c r="J21" s="105">
        <f t="shared" si="0"/>
        <v>0</v>
      </c>
      <c r="K21" s="46">
        <v>0</v>
      </c>
      <c r="L21" s="26">
        <v>0</v>
      </c>
      <c r="M21" s="8" t="s">
        <v>190</v>
      </c>
      <c r="N21" s="106">
        <f t="shared" si="1"/>
        <v>0</v>
      </c>
    </row>
    <row r="22" spans="1:14" ht="12.75">
      <c r="A22" s="1" t="s">
        <v>73</v>
      </c>
      <c r="B22" s="1"/>
      <c r="C22" s="80">
        <v>0</v>
      </c>
      <c r="D22" s="26">
        <v>0</v>
      </c>
      <c r="E22" s="8" t="s">
        <v>190</v>
      </c>
      <c r="F22" s="104">
        <f t="shared" si="2"/>
        <v>0</v>
      </c>
      <c r="G22" s="46">
        <v>0</v>
      </c>
      <c r="H22" s="26">
        <v>0</v>
      </c>
      <c r="I22" s="8" t="s">
        <v>190</v>
      </c>
      <c r="J22" s="105">
        <f t="shared" si="0"/>
        <v>0</v>
      </c>
      <c r="K22" s="46">
        <v>0</v>
      </c>
      <c r="L22" s="26">
        <v>0</v>
      </c>
      <c r="M22" s="8" t="s">
        <v>190</v>
      </c>
      <c r="N22" s="106">
        <f t="shared" si="1"/>
        <v>0</v>
      </c>
    </row>
    <row r="23" spans="1:14" ht="12.75">
      <c r="A23" s="1" t="s">
        <v>74</v>
      </c>
      <c r="B23" s="1"/>
      <c r="C23" s="82">
        <v>100</v>
      </c>
      <c r="D23" s="32">
        <v>185</v>
      </c>
      <c r="E23" s="8" t="s">
        <v>190</v>
      </c>
      <c r="F23" s="104">
        <f t="shared" si="2"/>
        <v>18500</v>
      </c>
      <c r="G23" s="48">
        <v>0</v>
      </c>
      <c r="H23" s="32">
        <v>0</v>
      </c>
      <c r="I23" s="8" t="s">
        <v>190</v>
      </c>
      <c r="J23" s="105">
        <f t="shared" si="0"/>
        <v>0</v>
      </c>
      <c r="K23" s="48">
        <v>0</v>
      </c>
      <c r="L23" s="32">
        <v>0</v>
      </c>
      <c r="M23" s="8" t="s">
        <v>190</v>
      </c>
      <c r="N23" s="106">
        <f t="shared" si="1"/>
        <v>0</v>
      </c>
    </row>
    <row r="24" spans="1:14" ht="13.5" thickBot="1">
      <c r="A24" s="12" t="s">
        <v>0</v>
      </c>
      <c r="B24" s="12"/>
      <c r="C24" s="83" t="s">
        <v>0</v>
      </c>
      <c r="D24" s="84" t="s">
        <v>75</v>
      </c>
      <c r="E24" s="19" t="s">
        <v>0</v>
      </c>
      <c r="F24" s="76">
        <f>SUM(F15:F23)</f>
        <v>123175</v>
      </c>
      <c r="G24" s="83" t="s">
        <v>0</v>
      </c>
      <c r="H24" s="84" t="s">
        <v>75</v>
      </c>
      <c r="I24" s="84"/>
      <c r="J24" s="85">
        <f>SUM(J15:J23)</f>
        <v>0</v>
      </c>
      <c r="K24" s="19" t="s">
        <v>0</v>
      </c>
      <c r="L24" s="84" t="s">
        <v>75</v>
      </c>
      <c r="M24" s="84"/>
      <c r="N24" s="85">
        <f>SUM(N15:N23)</f>
        <v>0</v>
      </c>
    </row>
    <row r="25" spans="1:14" ht="13.5" thickTop="1">
      <c r="A25" s="1"/>
      <c r="B25" s="1"/>
      <c r="C25" s="1"/>
      <c r="D25" s="1"/>
      <c r="E25" s="1"/>
      <c r="F25" s="1"/>
      <c r="G25" s="1"/>
      <c r="H25" s="1"/>
      <c r="I25" s="95"/>
      <c r="J25" s="73"/>
      <c r="K25" s="73"/>
      <c r="L25" s="73"/>
      <c r="M25" s="73"/>
      <c r="N25" s="73"/>
    </row>
    <row r="26" spans="1:14" ht="12.75">
      <c r="A26" s="3"/>
      <c r="B26" s="1"/>
      <c r="C26" s="1"/>
      <c r="D26" s="1"/>
      <c r="E26" s="1"/>
      <c r="F26" s="1"/>
      <c r="G26" s="1"/>
      <c r="H26" s="1"/>
      <c r="I26" s="95"/>
      <c r="J26" s="73"/>
      <c r="K26" s="73"/>
      <c r="L26" s="73"/>
      <c r="M26" s="73"/>
      <c r="N26" s="73"/>
    </row>
    <row r="27" spans="1:14" ht="12.75">
      <c r="A27" s="3"/>
      <c r="B27" s="1"/>
      <c r="C27" s="161" t="s">
        <v>191</v>
      </c>
      <c r="D27" s="162"/>
      <c r="E27" s="162"/>
      <c r="F27" s="163"/>
      <c r="G27" s="164" t="s">
        <v>192</v>
      </c>
      <c r="H27" s="165"/>
      <c r="I27" s="165"/>
      <c r="J27" s="166"/>
      <c r="K27" s="167" t="s">
        <v>193</v>
      </c>
      <c r="L27" s="168"/>
      <c r="M27" s="168"/>
      <c r="N27" s="169"/>
    </row>
    <row r="28" spans="1:14" ht="12.75">
      <c r="A28" s="3" t="s">
        <v>199</v>
      </c>
      <c r="B28" s="1"/>
      <c r="C28" s="78" t="s">
        <v>198</v>
      </c>
      <c r="D28" s="3" t="s">
        <v>189</v>
      </c>
      <c r="E28" s="8" t="s">
        <v>190</v>
      </c>
      <c r="F28" s="77" t="s">
        <v>64</v>
      </c>
      <c r="G28" s="78" t="s">
        <v>198</v>
      </c>
      <c r="H28" s="3" t="s">
        <v>63</v>
      </c>
      <c r="I28" s="8" t="s">
        <v>190</v>
      </c>
      <c r="J28" s="77" t="s">
        <v>194</v>
      </c>
      <c r="K28" s="78" t="s">
        <v>198</v>
      </c>
      <c r="L28" s="3" t="s">
        <v>63</v>
      </c>
      <c r="M28" s="8" t="s">
        <v>190</v>
      </c>
      <c r="N28" s="77" t="s">
        <v>196</v>
      </c>
    </row>
    <row r="29" spans="1:14" ht="12.75">
      <c r="A29" s="3"/>
      <c r="B29" s="1"/>
      <c r="C29" s="102"/>
      <c r="D29" s="1"/>
      <c r="E29" s="1"/>
      <c r="F29" s="103"/>
      <c r="G29" s="1"/>
      <c r="H29" s="1"/>
      <c r="I29" s="1"/>
      <c r="J29" s="77" t="s">
        <v>195</v>
      </c>
      <c r="K29" s="1"/>
      <c r="L29" s="1"/>
      <c r="M29" s="1"/>
      <c r="N29" s="77" t="s">
        <v>195</v>
      </c>
    </row>
    <row r="30" spans="1:14" ht="12.75">
      <c r="A30" s="1" t="s">
        <v>76</v>
      </c>
      <c r="B30" s="1"/>
      <c r="C30" s="80">
        <v>90</v>
      </c>
      <c r="D30" s="26">
        <v>150</v>
      </c>
      <c r="E30" s="8" t="s">
        <v>190</v>
      </c>
      <c r="F30" s="107">
        <f aca="true" t="shared" si="3" ref="F30:F35">C30*D30</f>
        <v>13500</v>
      </c>
      <c r="G30" s="46">
        <v>0</v>
      </c>
      <c r="H30" s="26">
        <v>0</v>
      </c>
      <c r="I30" s="8" t="s">
        <v>190</v>
      </c>
      <c r="J30" s="108">
        <f aca="true" t="shared" si="4" ref="J30:J35">G30*H30</f>
        <v>0</v>
      </c>
      <c r="K30" s="46">
        <v>0</v>
      </c>
      <c r="L30" s="26">
        <v>0</v>
      </c>
      <c r="M30" s="8" t="s">
        <v>190</v>
      </c>
      <c r="N30" s="109">
        <f aca="true" t="shared" si="5" ref="N30:N35">K30*L30</f>
        <v>0</v>
      </c>
    </row>
    <row r="31" spans="1:14" ht="12.75">
      <c r="A31" s="1" t="s">
        <v>77</v>
      </c>
      <c r="B31" s="1"/>
      <c r="C31" s="80">
        <v>5</v>
      </c>
      <c r="D31" s="26">
        <v>175</v>
      </c>
      <c r="E31" s="8" t="s">
        <v>190</v>
      </c>
      <c r="F31" s="107">
        <f t="shared" si="3"/>
        <v>875</v>
      </c>
      <c r="G31" s="46">
        <v>0</v>
      </c>
      <c r="H31" s="26">
        <v>0</v>
      </c>
      <c r="I31" s="8" t="s">
        <v>190</v>
      </c>
      <c r="J31" s="108">
        <f t="shared" si="4"/>
        <v>0</v>
      </c>
      <c r="K31" s="46">
        <v>0</v>
      </c>
      <c r="L31" s="26">
        <v>0</v>
      </c>
      <c r="M31" s="8" t="s">
        <v>190</v>
      </c>
      <c r="N31" s="109">
        <f t="shared" si="5"/>
        <v>0</v>
      </c>
    </row>
    <row r="32" spans="1:14" ht="12.75">
      <c r="A32" s="1" t="s">
        <v>78</v>
      </c>
      <c r="B32" s="1"/>
      <c r="C32" s="80">
        <v>0</v>
      </c>
      <c r="D32" s="26">
        <v>0</v>
      </c>
      <c r="E32" s="8" t="s">
        <v>190</v>
      </c>
      <c r="F32" s="107">
        <f t="shared" si="3"/>
        <v>0</v>
      </c>
      <c r="G32" s="46">
        <v>0</v>
      </c>
      <c r="H32" s="26">
        <v>0</v>
      </c>
      <c r="I32" s="8" t="s">
        <v>190</v>
      </c>
      <c r="J32" s="108">
        <f t="shared" si="4"/>
        <v>0</v>
      </c>
      <c r="K32" s="46">
        <v>0</v>
      </c>
      <c r="L32" s="26">
        <v>0</v>
      </c>
      <c r="M32" s="8" t="s">
        <v>190</v>
      </c>
      <c r="N32" s="109">
        <f t="shared" si="5"/>
        <v>0</v>
      </c>
    </row>
    <row r="33" spans="1:14" ht="12.75">
      <c r="A33" s="1" t="s">
        <v>79</v>
      </c>
      <c r="B33" s="1"/>
      <c r="C33" s="80">
        <v>20</v>
      </c>
      <c r="D33" s="26">
        <v>25</v>
      </c>
      <c r="E33" s="8" t="s">
        <v>190</v>
      </c>
      <c r="F33" s="107">
        <f t="shared" si="3"/>
        <v>500</v>
      </c>
      <c r="G33" s="46">
        <v>0</v>
      </c>
      <c r="H33" s="26">
        <v>0</v>
      </c>
      <c r="I33" s="8" t="s">
        <v>190</v>
      </c>
      <c r="J33" s="108">
        <f t="shared" si="4"/>
        <v>0</v>
      </c>
      <c r="K33" s="46">
        <v>0</v>
      </c>
      <c r="L33" s="26">
        <v>0</v>
      </c>
      <c r="M33" s="8" t="s">
        <v>190</v>
      </c>
      <c r="N33" s="109">
        <f t="shared" si="5"/>
        <v>0</v>
      </c>
    </row>
    <row r="34" spans="1:14" ht="12.75">
      <c r="A34" s="1" t="s">
        <v>80</v>
      </c>
      <c r="B34" s="1"/>
      <c r="C34" s="80">
        <v>0</v>
      </c>
      <c r="D34" s="26">
        <v>0</v>
      </c>
      <c r="E34" s="8" t="s">
        <v>190</v>
      </c>
      <c r="F34" s="107">
        <f t="shared" si="3"/>
        <v>0</v>
      </c>
      <c r="G34" s="46">
        <v>0</v>
      </c>
      <c r="H34" s="26">
        <v>0</v>
      </c>
      <c r="I34" s="8" t="s">
        <v>190</v>
      </c>
      <c r="J34" s="108">
        <f t="shared" si="4"/>
        <v>0</v>
      </c>
      <c r="K34" s="46">
        <v>0</v>
      </c>
      <c r="L34" s="26">
        <v>0</v>
      </c>
      <c r="M34" s="8" t="s">
        <v>190</v>
      </c>
      <c r="N34" s="109">
        <f t="shared" si="5"/>
        <v>0</v>
      </c>
    </row>
    <row r="35" spans="1:14" ht="12.75">
      <c r="A35" s="1" t="s">
        <v>81</v>
      </c>
      <c r="B35" s="1"/>
      <c r="C35" s="80">
        <v>50</v>
      </c>
      <c r="D35" s="26">
        <v>170</v>
      </c>
      <c r="E35" s="8" t="s">
        <v>190</v>
      </c>
      <c r="F35" s="107">
        <f t="shared" si="3"/>
        <v>8500</v>
      </c>
      <c r="G35" s="46">
        <v>0</v>
      </c>
      <c r="H35" s="26">
        <v>0</v>
      </c>
      <c r="I35" s="8" t="s">
        <v>190</v>
      </c>
      <c r="J35" s="108">
        <f t="shared" si="4"/>
        <v>0</v>
      </c>
      <c r="K35" s="46">
        <v>0</v>
      </c>
      <c r="L35" s="26">
        <v>0</v>
      </c>
      <c r="M35" s="8" t="s">
        <v>190</v>
      </c>
      <c r="N35" s="109">
        <f t="shared" si="5"/>
        <v>0</v>
      </c>
    </row>
    <row r="36" spans="1:14" ht="13.5" thickBot="1">
      <c r="A36" s="12" t="s">
        <v>0</v>
      </c>
      <c r="B36" s="12"/>
      <c r="C36" s="83" t="s">
        <v>0</v>
      </c>
      <c r="D36" s="84" t="s">
        <v>75</v>
      </c>
      <c r="E36" s="84"/>
      <c r="F36" s="86">
        <f>SUM(F30:F35)</f>
        <v>23375</v>
      </c>
      <c r="G36" s="19" t="s">
        <v>0</v>
      </c>
      <c r="H36" s="84" t="s">
        <v>75</v>
      </c>
      <c r="I36" s="84"/>
      <c r="J36" s="86">
        <f>SUM(J30:J35)</f>
        <v>0</v>
      </c>
      <c r="K36" s="19" t="s">
        <v>0</v>
      </c>
      <c r="L36" s="84" t="s">
        <v>75</v>
      </c>
      <c r="M36" s="84"/>
      <c r="N36" s="86">
        <f>SUM(N30:N35)</f>
        <v>0</v>
      </c>
    </row>
    <row r="37" spans="1:14" ht="13.5" thickTop="1">
      <c r="A37" s="1"/>
      <c r="B37" s="1"/>
      <c r="C37" s="1"/>
      <c r="D37" s="1"/>
      <c r="E37" s="1"/>
      <c r="F37" s="1"/>
      <c r="G37" s="1"/>
      <c r="H37" s="1"/>
      <c r="I37" s="95"/>
      <c r="J37" s="73"/>
      <c r="K37" s="73"/>
      <c r="L37" s="73"/>
      <c r="M37" s="73"/>
      <c r="N37" s="73"/>
    </row>
    <row r="38" spans="1:14" ht="12.75">
      <c r="A38" s="3"/>
      <c r="B38" s="1" t="s">
        <v>0</v>
      </c>
      <c r="C38" s="1"/>
      <c r="D38" s="1" t="s">
        <v>0</v>
      </c>
      <c r="E38" s="1"/>
      <c r="F38" s="1" t="s">
        <v>0</v>
      </c>
      <c r="G38" s="1"/>
      <c r="H38" s="1"/>
      <c r="I38" s="95"/>
      <c r="J38" s="73"/>
      <c r="K38" s="73"/>
      <c r="L38" s="73"/>
      <c r="M38" s="73"/>
      <c r="N38" s="73"/>
    </row>
    <row r="39" spans="1:14" ht="12.75">
      <c r="A39" s="3"/>
      <c r="B39" s="1"/>
      <c r="C39" s="161" t="s">
        <v>191</v>
      </c>
      <c r="D39" s="162"/>
      <c r="E39" s="162"/>
      <c r="F39" s="163"/>
      <c r="G39" s="164" t="s">
        <v>192</v>
      </c>
      <c r="H39" s="165"/>
      <c r="I39" s="165"/>
      <c r="J39" s="166"/>
      <c r="K39" s="167" t="s">
        <v>193</v>
      </c>
      <c r="L39" s="168"/>
      <c r="M39" s="168"/>
      <c r="N39" s="169"/>
    </row>
    <row r="40" spans="1:14" ht="12.75">
      <c r="A40" s="3" t="s">
        <v>82</v>
      </c>
      <c r="B40" s="1"/>
      <c r="C40" s="78" t="s">
        <v>198</v>
      </c>
      <c r="D40" s="3" t="s">
        <v>189</v>
      </c>
      <c r="E40" s="8" t="s">
        <v>190</v>
      </c>
      <c r="F40" s="77" t="s">
        <v>64</v>
      </c>
      <c r="G40" s="78" t="s">
        <v>198</v>
      </c>
      <c r="H40" s="3" t="s">
        <v>63</v>
      </c>
      <c r="I40" s="8" t="s">
        <v>190</v>
      </c>
      <c r="J40" s="77" t="s">
        <v>194</v>
      </c>
      <c r="K40" s="78" t="s">
        <v>198</v>
      </c>
      <c r="L40" s="3" t="s">
        <v>63</v>
      </c>
      <c r="M40" s="8" t="s">
        <v>190</v>
      </c>
      <c r="N40" s="77" t="s">
        <v>196</v>
      </c>
    </row>
    <row r="41" spans="1:14" ht="12.75">
      <c r="A41" s="3"/>
      <c r="B41" s="1"/>
      <c r="C41" s="102"/>
      <c r="D41" s="1"/>
      <c r="E41" s="1"/>
      <c r="F41" s="103"/>
      <c r="G41" s="1"/>
      <c r="H41" s="1"/>
      <c r="I41" s="1"/>
      <c r="J41" s="77" t="s">
        <v>195</v>
      </c>
      <c r="K41" s="1"/>
      <c r="L41" s="1"/>
      <c r="M41" s="1"/>
      <c r="N41" s="77" t="s">
        <v>195</v>
      </c>
    </row>
    <row r="42" spans="1:14" ht="12.75">
      <c r="A42" s="1" t="s">
        <v>83</v>
      </c>
      <c r="B42" s="1"/>
      <c r="C42" s="87">
        <v>0</v>
      </c>
      <c r="D42" s="32">
        <v>0</v>
      </c>
      <c r="E42" s="8" t="s">
        <v>190</v>
      </c>
      <c r="F42" s="110">
        <f>C42*D42</f>
        <v>0</v>
      </c>
      <c r="G42" s="48">
        <v>0</v>
      </c>
      <c r="H42" s="32">
        <v>0</v>
      </c>
      <c r="I42" s="8" t="s">
        <v>190</v>
      </c>
      <c r="J42" s="111">
        <f>G42*H42</f>
        <v>0</v>
      </c>
      <c r="K42" s="48">
        <v>0</v>
      </c>
      <c r="L42" s="32">
        <v>0</v>
      </c>
      <c r="M42" s="8" t="s">
        <v>190</v>
      </c>
      <c r="N42" s="112">
        <f>K42*L42</f>
        <v>0</v>
      </c>
    </row>
    <row r="43" spans="1:14" ht="13.5" thickBot="1">
      <c r="A43" s="12" t="s">
        <v>0</v>
      </c>
      <c r="B43" s="12"/>
      <c r="C43" s="83" t="s">
        <v>0</v>
      </c>
      <c r="D43" s="91" t="s">
        <v>197</v>
      </c>
      <c r="E43" s="84"/>
      <c r="F43" s="86">
        <f>SUM(F42)</f>
        <v>0</v>
      </c>
      <c r="G43" s="19" t="s">
        <v>0</v>
      </c>
      <c r="H43" s="91" t="s">
        <v>197</v>
      </c>
      <c r="I43" s="84"/>
      <c r="J43" s="86">
        <f>SUM(J42)</f>
        <v>0</v>
      </c>
      <c r="K43" s="19" t="s">
        <v>0</v>
      </c>
      <c r="L43" s="91" t="s">
        <v>197</v>
      </c>
      <c r="M43" s="84"/>
      <c r="N43" s="86">
        <f>SUM(N42)</f>
        <v>0</v>
      </c>
    </row>
    <row r="44" spans="1:17" ht="13.5" thickTop="1">
      <c r="A44" s="1"/>
      <c r="B44" s="1"/>
      <c r="C44" s="1"/>
      <c r="D44" s="1"/>
      <c r="E44" s="3"/>
      <c r="F44" s="4"/>
      <c r="G44" s="4"/>
      <c r="H44" s="4"/>
      <c r="I44" s="95"/>
      <c r="J44" s="73"/>
      <c r="K44" s="73"/>
      <c r="L44" s="73"/>
      <c r="M44" s="73"/>
      <c r="N44" s="73"/>
      <c r="P44" s="4"/>
      <c r="Q44" s="4"/>
    </row>
    <row r="45" spans="1:17" ht="12.75">
      <c r="A45" s="3" t="s">
        <v>84</v>
      </c>
      <c r="B45" s="1"/>
      <c r="C45" s="1"/>
      <c r="D45" s="1"/>
      <c r="E45" s="1" t="s">
        <v>0</v>
      </c>
      <c r="F45" s="1"/>
      <c r="G45" s="1"/>
      <c r="H45" s="1"/>
      <c r="I45" s="95"/>
      <c r="J45" s="73"/>
      <c r="K45" s="73"/>
      <c r="L45" s="73"/>
      <c r="M45" s="73"/>
      <c r="N45" s="73"/>
      <c r="P45" s="1"/>
      <c r="Q45" s="2"/>
    </row>
    <row r="46" spans="1:17" ht="12.75">
      <c r="A46" s="3"/>
      <c r="B46" s="1"/>
      <c r="C46" s="161" t="s">
        <v>191</v>
      </c>
      <c r="D46" s="162"/>
      <c r="E46" s="162"/>
      <c r="F46" s="163"/>
      <c r="G46" s="164" t="s">
        <v>192</v>
      </c>
      <c r="H46" s="165"/>
      <c r="I46" s="165"/>
      <c r="J46" s="166"/>
      <c r="K46" s="167" t="s">
        <v>193</v>
      </c>
      <c r="L46" s="168"/>
      <c r="M46" s="168"/>
      <c r="N46" s="169"/>
      <c r="P46" s="1"/>
      <c r="Q46" s="2"/>
    </row>
    <row r="47" spans="1:14" ht="13.5" thickBot="1">
      <c r="A47" s="12" t="s">
        <v>85</v>
      </c>
      <c r="B47" s="12"/>
      <c r="C47" s="113"/>
      <c r="D47" s="92" t="s">
        <v>197</v>
      </c>
      <c r="E47" s="88"/>
      <c r="F47" s="133">
        <v>0</v>
      </c>
      <c r="G47" s="20"/>
      <c r="H47" s="92" t="s">
        <v>197</v>
      </c>
      <c r="I47" s="88"/>
      <c r="J47" s="133">
        <v>0</v>
      </c>
      <c r="K47" s="20"/>
      <c r="L47" s="92" t="s">
        <v>197</v>
      </c>
      <c r="M47" s="88"/>
      <c r="N47" s="133">
        <v>0</v>
      </c>
    </row>
    <row r="48" spans="1:17" ht="13.5" thickTop="1">
      <c r="A48" s="1" t="s">
        <v>0</v>
      </c>
      <c r="B48" s="1"/>
      <c r="C48" s="1"/>
      <c r="D48" s="1" t="s">
        <v>0</v>
      </c>
      <c r="E48" s="1" t="s">
        <v>0</v>
      </c>
      <c r="F48" s="1" t="s">
        <v>0</v>
      </c>
      <c r="G48" s="1"/>
      <c r="H48" s="1"/>
      <c r="I48" s="95"/>
      <c r="J48" s="73"/>
      <c r="K48" s="73"/>
      <c r="L48" s="73"/>
      <c r="M48" s="73"/>
      <c r="N48" s="73"/>
      <c r="P48" s="1"/>
      <c r="Q48" s="2"/>
    </row>
    <row r="49" spans="1:17" ht="12.75">
      <c r="A49" s="1"/>
      <c r="B49" s="1"/>
      <c r="C49" s="1"/>
      <c r="D49" s="1"/>
      <c r="E49" s="1"/>
      <c r="F49" s="1"/>
      <c r="G49" s="1"/>
      <c r="H49" s="1"/>
      <c r="I49" s="95"/>
      <c r="J49" s="73"/>
      <c r="K49" s="73"/>
      <c r="L49" s="73"/>
      <c r="M49" s="73"/>
      <c r="N49" s="73"/>
      <c r="P49" s="1"/>
      <c r="Q49" s="2"/>
    </row>
    <row r="50" spans="1:17" ht="12.75">
      <c r="A50" s="3" t="s">
        <v>86</v>
      </c>
      <c r="B50" s="1"/>
      <c r="C50" s="1" t="s">
        <v>87</v>
      </c>
      <c r="D50" s="1"/>
      <c r="E50" s="1"/>
      <c r="F50" s="1"/>
      <c r="G50" s="1"/>
      <c r="H50" s="1"/>
      <c r="I50" s="95"/>
      <c r="J50" s="73"/>
      <c r="K50" s="73"/>
      <c r="L50" s="73"/>
      <c r="M50" s="73"/>
      <c r="N50" s="73"/>
      <c r="P50" s="1"/>
      <c r="Q50" s="2"/>
    </row>
    <row r="51" spans="1:17" ht="12.75">
      <c r="A51" s="3"/>
      <c r="B51" s="1"/>
      <c r="C51" s="161" t="s">
        <v>191</v>
      </c>
      <c r="D51" s="162"/>
      <c r="E51" s="162"/>
      <c r="F51" s="163"/>
      <c r="G51" s="164" t="s">
        <v>192</v>
      </c>
      <c r="H51" s="165"/>
      <c r="I51" s="165"/>
      <c r="J51" s="166"/>
      <c r="K51" s="167" t="s">
        <v>193</v>
      </c>
      <c r="L51" s="168"/>
      <c r="M51" s="168"/>
      <c r="N51" s="169"/>
      <c r="P51" s="1"/>
      <c r="Q51" s="2"/>
    </row>
    <row r="52" spans="1:14" ht="12.75">
      <c r="A52" s="4" t="s">
        <v>88</v>
      </c>
      <c r="B52" s="4"/>
      <c r="C52" s="4"/>
      <c r="D52" s="1"/>
      <c r="E52" s="1"/>
      <c r="F52" s="89">
        <v>60</v>
      </c>
      <c r="G52" s="4"/>
      <c r="H52" s="1"/>
      <c r="I52" s="1"/>
      <c r="J52" s="30">
        <v>0</v>
      </c>
      <c r="K52" s="4"/>
      <c r="L52" s="1"/>
      <c r="M52" s="1"/>
      <c r="N52" s="30">
        <v>0</v>
      </c>
    </row>
    <row r="53" spans="1:14" ht="12.75">
      <c r="A53" s="4" t="s">
        <v>89</v>
      </c>
      <c r="B53" s="4"/>
      <c r="C53" s="4"/>
      <c r="D53" s="1"/>
      <c r="E53" s="1"/>
      <c r="F53" s="33">
        <v>0</v>
      </c>
      <c r="G53" s="4"/>
      <c r="H53" s="1"/>
      <c r="I53" s="1"/>
      <c r="J53" s="34">
        <v>0</v>
      </c>
      <c r="K53" s="4"/>
      <c r="L53" s="1"/>
      <c r="M53" s="1"/>
      <c r="N53" s="34">
        <v>0</v>
      </c>
    </row>
    <row r="54" spans="1:14" ht="12.75">
      <c r="A54" s="4" t="s">
        <v>90</v>
      </c>
      <c r="B54" s="4"/>
      <c r="C54" s="4"/>
      <c r="D54" s="1"/>
      <c r="E54" s="1"/>
      <c r="F54" s="34">
        <v>10000</v>
      </c>
      <c r="G54" s="4"/>
      <c r="H54" s="1"/>
      <c r="I54" s="1"/>
      <c r="J54" s="34">
        <v>0</v>
      </c>
      <c r="K54" s="4"/>
      <c r="L54" s="1"/>
      <c r="M54" s="1"/>
      <c r="N54" s="34">
        <v>0</v>
      </c>
    </row>
    <row r="55" spans="1:14" ht="12.75">
      <c r="A55" s="4" t="s">
        <v>91</v>
      </c>
      <c r="B55" s="4"/>
      <c r="C55" s="4"/>
      <c r="D55" s="1"/>
      <c r="E55" s="1"/>
      <c r="F55" s="34">
        <v>3000</v>
      </c>
      <c r="G55" s="4"/>
      <c r="H55" s="1"/>
      <c r="I55" s="1"/>
      <c r="J55" s="34">
        <v>0</v>
      </c>
      <c r="K55" s="4"/>
      <c r="L55" s="1"/>
      <c r="M55" s="1"/>
      <c r="N55" s="34">
        <v>0</v>
      </c>
    </row>
    <row r="56" spans="1:14" ht="13.5" thickBot="1">
      <c r="A56" s="12" t="s">
        <v>0</v>
      </c>
      <c r="B56" s="12"/>
      <c r="C56" s="12"/>
      <c r="D56" s="90" t="s">
        <v>197</v>
      </c>
      <c r="E56" s="15"/>
      <c r="F56" s="16">
        <f>SUM($F52:$F55)</f>
        <v>13060</v>
      </c>
      <c r="G56" s="12"/>
      <c r="H56" s="90" t="s">
        <v>197</v>
      </c>
      <c r="I56" s="15"/>
      <c r="J56" s="16">
        <f>SUM($J52:$J55)</f>
        <v>0</v>
      </c>
      <c r="K56" s="12"/>
      <c r="L56" s="90" t="s">
        <v>197</v>
      </c>
      <c r="M56" s="15"/>
      <c r="N56" s="16">
        <f>SUM($N52:$N55)</f>
        <v>0</v>
      </c>
    </row>
    <row r="57" spans="1:14" ht="14.25" thickBot="1" thickTop="1">
      <c r="A57" s="12" t="s">
        <v>0</v>
      </c>
      <c r="B57" s="12"/>
      <c r="C57" s="158" t="s">
        <v>219</v>
      </c>
      <c r="D57" s="158"/>
      <c r="E57" s="158"/>
      <c r="F57" s="16">
        <f>SUM($F24+$F36+$F43+$F47+$F56)</f>
        <v>159610</v>
      </c>
      <c r="G57" s="158" t="s">
        <v>219</v>
      </c>
      <c r="H57" s="158"/>
      <c r="I57" s="158"/>
      <c r="J57" s="16">
        <f>SUM($J24+$J36+$J43+$J47+$J56)</f>
        <v>0</v>
      </c>
      <c r="K57" s="158" t="s">
        <v>219</v>
      </c>
      <c r="L57" s="158"/>
      <c r="M57" s="158"/>
      <c r="N57" s="16">
        <f>SUM($N24+$N36+$N43+$N47+$N56)</f>
        <v>0</v>
      </c>
    </row>
    <row r="58" spans="1:14" ht="13.5" thickTop="1">
      <c r="A58" s="1" t="s">
        <v>0</v>
      </c>
      <c r="B58" s="1"/>
      <c r="C58" s="1"/>
      <c r="D58" s="1"/>
      <c r="E58" s="1"/>
      <c r="F58" s="1" t="s">
        <v>0</v>
      </c>
      <c r="G58" s="1"/>
      <c r="H58" s="1" t="s">
        <v>0</v>
      </c>
      <c r="I58" s="95"/>
      <c r="J58" s="73"/>
      <c r="K58" s="73"/>
      <c r="L58" s="73"/>
      <c r="M58" s="73"/>
      <c r="N58" s="73"/>
    </row>
    <row r="59" spans="1:14" ht="12.75">
      <c r="A59" s="1" t="s">
        <v>92</v>
      </c>
      <c r="B59" s="114"/>
      <c r="C59" s="114"/>
      <c r="D59" s="114"/>
      <c r="E59" s="1"/>
      <c r="F59" s="1"/>
      <c r="G59" s="1"/>
      <c r="H59" s="1"/>
      <c r="I59" s="95"/>
      <c r="J59" s="73"/>
      <c r="K59" s="73"/>
      <c r="L59" s="73"/>
      <c r="M59" s="73"/>
      <c r="N59" s="73"/>
    </row>
    <row r="60" spans="1:14" ht="12.75">
      <c r="A60" s="1" t="s">
        <v>220</v>
      </c>
      <c r="B60" s="114"/>
      <c r="C60" s="114"/>
      <c r="D60" s="114"/>
      <c r="E60" s="1"/>
      <c r="F60" s="1"/>
      <c r="G60" s="1"/>
      <c r="H60" s="1"/>
      <c r="I60" s="95"/>
      <c r="J60" s="73"/>
      <c r="K60" s="73"/>
      <c r="L60" s="73"/>
      <c r="M60" s="73"/>
      <c r="N60" s="73"/>
    </row>
    <row r="61" spans="1:14" ht="12.75">
      <c r="A61" s="1" t="s">
        <v>0</v>
      </c>
      <c r="B61" s="1"/>
      <c r="C61" s="1"/>
      <c r="D61" s="1"/>
      <c r="E61" s="1"/>
      <c r="F61" s="1"/>
      <c r="G61" s="1"/>
      <c r="H61" s="1"/>
      <c r="I61" s="95"/>
      <c r="J61" s="73"/>
      <c r="K61" s="73"/>
      <c r="L61" s="73"/>
      <c r="M61" s="73"/>
      <c r="N61" s="73"/>
    </row>
    <row r="62" spans="1:14" ht="12.75">
      <c r="A62" s="150" t="s">
        <v>53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</row>
    <row r="63" spans="1:14" ht="12.75">
      <c r="A63" s="150" t="s">
        <v>54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</row>
    <row r="64" spans="1:14" ht="12.75">
      <c r="A64" s="150" t="s">
        <v>187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</row>
    <row r="65" spans="1:14" ht="12.75">
      <c r="A65" s="149" t="s">
        <v>224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</row>
  </sheetData>
  <sheetProtection sheet="1" objects="1" scenarios="1"/>
  <mergeCells count="29">
    <mergeCell ref="B8:N8"/>
    <mergeCell ref="G9:N9"/>
    <mergeCell ref="C12:F12"/>
    <mergeCell ref="G12:J12"/>
    <mergeCell ref="K12:N12"/>
    <mergeCell ref="C10:N10"/>
    <mergeCell ref="C51:F51"/>
    <mergeCell ref="G51:J51"/>
    <mergeCell ref="K51:N51"/>
    <mergeCell ref="C27:F27"/>
    <mergeCell ref="G27:J27"/>
    <mergeCell ref="K27:N27"/>
    <mergeCell ref="C39:F39"/>
    <mergeCell ref="G39:J39"/>
    <mergeCell ref="K39:N39"/>
    <mergeCell ref="C57:E57"/>
    <mergeCell ref="G57:I57"/>
    <mergeCell ref="K57:M57"/>
    <mergeCell ref="A1:N1"/>
    <mergeCell ref="A2:N2"/>
    <mergeCell ref="A3:N3"/>
    <mergeCell ref="A9:E9"/>
    <mergeCell ref="C46:F46"/>
    <mergeCell ref="G46:J46"/>
    <mergeCell ref="K46:N46"/>
    <mergeCell ref="A62:N62"/>
    <mergeCell ref="A63:N63"/>
    <mergeCell ref="A64:N64"/>
    <mergeCell ref="A65:N65"/>
  </mergeCells>
  <printOptions/>
  <pageMargins left="0" right="0" top="0.5" bottom="0.25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65"/>
  <sheetViews>
    <sheetView showGridLines="0" workbookViewId="0" topLeftCell="A31">
      <selection activeCell="D35" sqref="D35"/>
    </sheetView>
  </sheetViews>
  <sheetFormatPr defaultColWidth="9.140625" defaultRowHeight="12.75"/>
  <cols>
    <col min="1" max="1" width="19.28125" style="0" customWidth="1"/>
    <col min="2" max="2" width="8.7109375" style="0" customWidth="1"/>
    <col min="3" max="3" width="10.28125" style="0" customWidth="1"/>
    <col min="6" max="6" width="10.421875" style="0" customWidth="1"/>
  </cols>
  <sheetData>
    <row r="1" spans="1:9" ht="12.75">
      <c r="A1" s="1" t="s">
        <v>93</v>
      </c>
      <c r="B1" s="3" t="s">
        <v>0</v>
      </c>
      <c r="C1" s="155" t="s">
        <v>1</v>
      </c>
      <c r="D1" s="155"/>
      <c r="E1" s="155"/>
      <c r="F1" s="1"/>
      <c r="G1" s="1"/>
      <c r="H1" s="1"/>
      <c r="I1" s="95"/>
    </row>
    <row r="2" spans="1:9" ht="12.75">
      <c r="A2" s="1"/>
      <c r="B2" s="3" t="s">
        <v>94</v>
      </c>
      <c r="C2" s="1"/>
      <c r="D2" s="1"/>
      <c r="E2" s="1"/>
      <c r="F2" s="1"/>
      <c r="G2" s="1"/>
      <c r="H2" s="1"/>
      <c r="I2" s="95"/>
    </row>
    <row r="3" spans="1:9" ht="12.75">
      <c r="A3" s="154" t="s">
        <v>183</v>
      </c>
      <c r="B3" s="154"/>
      <c r="C3" s="154"/>
      <c r="D3" s="154"/>
      <c r="E3" s="154"/>
      <c r="F3" s="154"/>
      <c r="G3" s="154"/>
      <c r="H3" s="154"/>
      <c r="I3" s="154"/>
    </row>
    <row r="4" spans="1:9" ht="12.75">
      <c r="A4" s="1" t="s">
        <v>56</v>
      </c>
      <c r="B4" s="1"/>
      <c r="C4" s="1"/>
      <c r="D4" s="1"/>
      <c r="E4" s="1"/>
      <c r="F4" s="1"/>
      <c r="G4" s="1"/>
      <c r="H4" s="1"/>
      <c r="I4" s="95"/>
    </row>
    <row r="5" spans="1:9" ht="12.75">
      <c r="A5" s="1" t="s">
        <v>95</v>
      </c>
      <c r="B5" s="1"/>
      <c r="C5" s="1"/>
      <c r="D5" s="1"/>
      <c r="E5" s="1"/>
      <c r="F5" s="1"/>
      <c r="G5" s="1"/>
      <c r="H5" s="1"/>
      <c r="I5" s="95"/>
    </row>
    <row r="6" spans="1:9" ht="12.75">
      <c r="A6" s="1"/>
      <c r="B6" s="1"/>
      <c r="C6" s="1"/>
      <c r="D6" s="1"/>
      <c r="E6" s="1"/>
      <c r="F6" s="1"/>
      <c r="G6" s="1"/>
      <c r="H6" s="1"/>
      <c r="I6" s="95" t="s">
        <v>93</v>
      </c>
    </row>
    <row r="7" spans="1:9" ht="12.75">
      <c r="A7" s="1" t="s">
        <v>59</v>
      </c>
      <c r="B7" s="1" t="s">
        <v>217</v>
      </c>
      <c r="C7" s="1"/>
      <c r="D7" s="1"/>
      <c r="E7" s="1"/>
      <c r="F7" s="1"/>
      <c r="G7" s="1"/>
      <c r="H7" s="1"/>
      <c r="I7" s="95"/>
    </row>
    <row r="8" spans="1:9" ht="12.75">
      <c r="A8" s="1"/>
      <c r="B8" s="1"/>
      <c r="C8" s="1"/>
      <c r="D8" s="1"/>
      <c r="E8" s="1"/>
      <c r="F8" s="1"/>
      <c r="G8" s="1"/>
      <c r="H8" s="1"/>
      <c r="I8" s="95"/>
    </row>
    <row r="9" spans="1:9" ht="12.75">
      <c r="A9" s="1" t="s">
        <v>60</v>
      </c>
      <c r="B9" s="136" t="s">
        <v>230</v>
      </c>
      <c r="C9" s="137"/>
      <c r="D9" s="137"/>
      <c r="E9" s="137"/>
      <c r="F9" s="137"/>
      <c r="G9" s="137"/>
      <c r="H9" s="138"/>
      <c r="I9" s="95"/>
    </row>
    <row r="10" spans="1:9" ht="12.75">
      <c r="A10" s="136" t="s">
        <v>0</v>
      </c>
      <c r="B10" s="137"/>
      <c r="C10" s="137"/>
      <c r="D10" s="137"/>
      <c r="E10" s="138"/>
      <c r="F10" s="1" t="s">
        <v>61</v>
      </c>
      <c r="G10" s="151" t="s">
        <v>229</v>
      </c>
      <c r="H10" s="152"/>
      <c r="I10" s="95"/>
    </row>
    <row r="11" spans="1:9" ht="12.75">
      <c r="A11" s="1"/>
      <c r="B11" s="1"/>
      <c r="C11" s="1"/>
      <c r="D11" s="3" t="s">
        <v>64</v>
      </c>
      <c r="E11" s="3" t="s">
        <v>96</v>
      </c>
      <c r="F11" s="1"/>
      <c r="G11" s="3"/>
      <c r="H11" s="3" t="s">
        <v>97</v>
      </c>
      <c r="I11" s="95"/>
    </row>
    <row r="12" spans="1:9" ht="12.75">
      <c r="A12" s="3" t="s">
        <v>98</v>
      </c>
      <c r="B12" s="1"/>
      <c r="C12" s="1"/>
      <c r="D12" s="3"/>
      <c r="E12" s="3"/>
      <c r="F12" s="3"/>
      <c r="G12" s="1" t="s">
        <v>0</v>
      </c>
      <c r="H12" s="3"/>
      <c r="I12" s="95"/>
    </row>
    <row r="13" spans="1:9" ht="12.75">
      <c r="A13" s="1" t="s">
        <v>99</v>
      </c>
      <c r="B13" s="1"/>
      <c r="C13" s="1"/>
      <c r="D13" s="27">
        <v>0</v>
      </c>
      <c r="E13" s="3"/>
      <c r="F13" s="27">
        <v>0</v>
      </c>
      <c r="G13" s="1"/>
      <c r="H13" s="27">
        <v>0</v>
      </c>
      <c r="I13" s="95"/>
    </row>
    <row r="14" spans="1:9" ht="12.75">
      <c r="A14" s="1" t="s">
        <v>100</v>
      </c>
      <c r="B14" s="1"/>
      <c r="C14" s="1"/>
      <c r="D14" s="28">
        <v>0</v>
      </c>
      <c r="E14" s="3"/>
      <c r="F14" s="28">
        <v>0</v>
      </c>
      <c r="G14" s="1"/>
      <c r="H14" s="28">
        <v>0</v>
      </c>
      <c r="I14" s="95"/>
    </row>
    <row r="15" spans="1:9" ht="12.75">
      <c r="A15" s="1" t="s">
        <v>101</v>
      </c>
      <c r="B15" s="1"/>
      <c r="C15" s="1"/>
      <c r="D15" s="28">
        <v>0</v>
      </c>
      <c r="E15" s="3"/>
      <c r="F15" s="28">
        <v>0</v>
      </c>
      <c r="G15" s="1"/>
      <c r="H15" s="28">
        <v>0</v>
      </c>
      <c r="I15" s="95"/>
    </row>
    <row r="16" spans="1:9" ht="12.75">
      <c r="A16" s="1" t="s">
        <v>102</v>
      </c>
      <c r="B16" s="1"/>
      <c r="C16" s="1"/>
      <c r="D16" s="35">
        <v>0</v>
      </c>
      <c r="E16" s="3"/>
      <c r="F16" s="35">
        <v>0</v>
      </c>
      <c r="G16" s="1" t="s">
        <v>0</v>
      </c>
      <c r="H16" s="35">
        <v>0</v>
      </c>
      <c r="I16" s="95"/>
    </row>
    <row r="17" spans="1:9" ht="13.5" thickBot="1">
      <c r="A17" s="12"/>
      <c r="B17" s="12"/>
      <c r="C17" s="15" t="s">
        <v>103</v>
      </c>
      <c r="D17" s="17">
        <f>SUM(D13:D16)</f>
        <v>0</v>
      </c>
      <c r="E17" s="15"/>
      <c r="F17" s="17">
        <f>SUM(F13:F16)</f>
        <v>0</v>
      </c>
      <c r="G17" s="12" t="s">
        <v>0</v>
      </c>
      <c r="H17" s="17">
        <f>SUM(H13:H16)</f>
        <v>0</v>
      </c>
      <c r="I17" s="95"/>
    </row>
    <row r="18" spans="1:9" ht="13.5" thickTop="1">
      <c r="A18" s="1"/>
      <c r="B18" s="1"/>
      <c r="C18" s="3"/>
      <c r="D18" s="4"/>
      <c r="E18" s="3"/>
      <c r="F18" s="4"/>
      <c r="G18" s="4"/>
      <c r="H18" s="4"/>
      <c r="I18" s="95"/>
    </row>
    <row r="19" spans="1:9" ht="12.75">
      <c r="A19" s="3" t="s">
        <v>104</v>
      </c>
      <c r="B19" s="1" t="s">
        <v>0</v>
      </c>
      <c r="C19" s="3" t="s">
        <v>0</v>
      </c>
      <c r="D19" s="4"/>
      <c r="E19" s="3"/>
      <c r="F19" s="4"/>
      <c r="G19" s="4"/>
      <c r="H19" s="4"/>
      <c r="I19" s="95"/>
    </row>
    <row r="20" spans="1:9" ht="12.75">
      <c r="A20" s="121" t="s">
        <v>104</v>
      </c>
      <c r="B20" s="1"/>
      <c r="C20" s="3"/>
      <c r="D20" s="29">
        <v>8500</v>
      </c>
      <c r="E20" s="3"/>
      <c r="F20" s="29">
        <v>0</v>
      </c>
      <c r="G20" s="1"/>
      <c r="H20" s="29">
        <v>0</v>
      </c>
      <c r="I20" s="95"/>
    </row>
    <row r="21" spans="1:9" ht="13.5" thickBot="1">
      <c r="A21" s="12"/>
      <c r="B21" s="12"/>
      <c r="C21" s="15" t="s">
        <v>103</v>
      </c>
      <c r="D21" s="18">
        <f>D20</f>
        <v>8500</v>
      </c>
      <c r="E21" s="15"/>
      <c r="F21" s="18">
        <f>F20</f>
        <v>0</v>
      </c>
      <c r="G21" s="12"/>
      <c r="H21" s="18">
        <f>H20</f>
        <v>0</v>
      </c>
      <c r="I21" s="95"/>
    </row>
    <row r="22" spans="1:9" ht="13.5" thickTop="1">
      <c r="A22" s="1"/>
      <c r="B22" s="1"/>
      <c r="C22" s="3"/>
      <c r="D22" s="4"/>
      <c r="E22" s="3"/>
      <c r="F22" s="4"/>
      <c r="G22" s="4"/>
      <c r="H22" s="4"/>
      <c r="I22" s="95"/>
    </row>
    <row r="23" spans="1:9" ht="12.75">
      <c r="A23" s="3" t="s">
        <v>105</v>
      </c>
      <c r="B23" s="1"/>
      <c r="C23" s="1"/>
      <c r="D23" s="115"/>
      <c r="E23" s="115"/>
      <c r="F23" s="4"/>
      <c r="G23" s="4" t="s">
        <v>0</v>
      </c>
      <c r="H23" s="4"/>
      <c r="I23" s="95"/>
    </row>
    <row r="24" spans="1:9" ht="12.75">
      <c r="A24" s="122" t="s">
        <v>106</v>
      </c>
      <c r="B24" s="1"/>
      <c r="C24" s="1" t="s">
        <v>0</v>
      </c>
      <c r="D24" s="36">
        <v>0</v>
      </c>
      <c r="E24" s="1"/>
      <c r="F24" s="36">
        <v>0</v>
      </c>
      <c r="G24" s="1" t="s">
        <v>0</v>
      </c>
      <c r="H24" s="36">
        <v>0</v>
      </c>
      <c r="I24" s="95"/>
    </row>
    <row r="25" spans="1:9" ht="12.75">
      <c r="A25" s="122" t="s">
        <v>107</v>
      </c>
      <c r="B25" s="1"/>
      <c r="C25" s="1"/>
      <c r="D25" s="37">
        <v>0</v>
      </c>
      <c r="E25" s="1"/>
      <c r="F25" s="37">
        <v>0</v>
      </c>
      <c r="G25" s="1"/>
      <c r="H25" s="37">
        <v>0</v>
      </c>
      <c r="I25" s="95"/>
    </row>
    <row r="26" spans="1:9" ht="12.75">
      <c r="A26" s="122" t="s">
        <v>108</v>
      </c>
      <c r="B26" s="1"/>
      <c r="C26" s="1" t="s">
        <v>0</v>
      </c>
      <c r="D26" s="37">
        <v>1000</v>
      </c>
      <c r="E26" s="1"/>
      <c r="F26" s="37">
        <v>0</v>
      </c>
      <c r="G26" s="1" t="s">
        <v>0</v>
      </c>
      <c r="H26" s="37">
        <v>0</v>
      </c>
      <c r="I26" s="95"/>
    </row>
    <row r="27" spans="1:9" ht="12.75">
      <c r="A27" s="122" t="s">
        <v>109</v>
      </c>
      <c r="B27" s="1"/>
      <c r="C27" s="1"/>
      <c r="D27" s="37">
        <v>0</v>
      </c>
      <c r="E27" s="1"/>
      <c r="F27" s="37">
        <v>0</v>
      </c>
      <c r="G27" s="1" t="s">
        <v>0</v>
      </c>
      <c r="H27" s="37">
        <v>0</v>
      </c>
      <c r="I27" s="95"/>
    </row>
    <row r="28" spans="1:9" ht="12.75">
      <c r="A28" s="122" t="s">
        <v>110</v>
      </c>
      <c r="B28" s="1"/>
      <c r="C28" s="1"/>
      <c r="D28" s="37">
        <v>4000</v>
      </c>
      <c r="E28" s="1"/>
      <c r="F28" s="37">
        <v>0</v>
      </c>
      <c r="G28" s="1"/>
      <c r="H28" s="37">
        <v>0</v>
      </c>
      <c r="I28" s="95"/>
    </row>
    <row r="29" spans="1:9" ht="12.75">
      <c r="A29" s="122" t="s">
        <v>111</v>
      </c>
      <c r="B29" s="4"/>
      <c r="C29" s="4"/>
      <c r="D29" s="37">
        <v>0</v>
      </c>
      <c r="E29" s="1"/>
      <c r="F29" s="37">
        <v>0</v>
      </c>
      <c r="G29" s="1"/>
      <c r="H29" s="37">
        <v>0</v>
      </c>
      <c r="I29" s="95"/>
    </row>
    <row r="30" spans="1:9" ht="12.75">
      <c r="A30" s="122" t="s">
        <v>74</v>
      </c>
      <c r="B30" s="4"/>
      <c r="C30" s="4"/>
      <c r="D30" s="37">
        <v>0</v>
      </c>
      <c r="E30" s="1"/>
      <c r="F30" s="37">
        <v>0</v>
      </c>
      <c r="G30" s="1"/>
      <c r="H30" s="37">
        <v>0</v>
      </c>
      <c r="I30" s="95"/>
    </row>
    <row r="31" spans="1:9" ht="13.5" thickBot="1">
      <c r="A31" s="12" t="s">
        <v>0</v>
      </c>
      <c r="B31" s="12" t="s">
        <v>0</v>
      </c>
      <c r="C31" s="15" t="s">
        <v>103</v>
      </c>
      <c r="D31" s="13">
        <f>SUM(D24:D30)</f>
        <v>5000</v>
      </c>
      <c r="E31" s="12"/>
      <c r="F31" s="13">
        <f>SUM(F24:F30)</f>
        <v>0</v>
      </c>
      <c r="G31" s="12"/>
      <c r="H31" s="13">
        <f>SUM(H24:H30)</f>
        <v>0</v>
      </c>
      <c r="I31" s="95"/>
    </row>
    <row r="32" spans="1:9" ht="13.5" thickTop="1">
      <c r="A32" s="1"/>
      <c r="B32" s="1"/>
      <c r="C32" s="3"/>
      <c r="D32" s="4"/>
      <c r="E32" s="1"/>
      <c r="F32" s="4"/>
      <c r="G32" s="1"/>
      <c r="H32" s="4"/>
      <c r="I32" s="95"/>
    </row>
    <row r="33" spans="1:9" ht="12.75">
      <c r="A33" s="3" t="s">
        <v>112</v>
      </c>
      <c r="B33" s="1"/>
      <c r="C33" s="1"/>
      <c r="D33" s="1"/>
      <c r="E33" s="1"/>
      <c r="F33" s="1"/>
      <c r="G33" s="1"/>
      <c r="H33" s="1"/>
      <c r="I33" s="95"/>
    </row>
    <row r="34" spans="1:9" ht="12.75">
      <c r="A34" s="1" t="s">
        <v>113</v>
      </c>
      <c r="B34" s="1"/>
      <c r="C34" s="1"/>
      <c r="D34" s="27">
        <v>4000</v>
      </c>
      <c r="E34" s="1"/>
      <c r="F34" s="27">
        <v>0</v>
      </c>
      <c r="G34" s="1"/>
      <c r="H34" s="27">
        <v>0</v>
      </c>
      <c r="I34" s="95"/>
    </row>
    <row r="35" spans="1:9" ht="12.75">
      <c r="A35" s="1" t="s">
        <v>114</v>
      </c>
      <c r="B35" s="1"/>
      <c r="C35" s="1"/>
      <c r="D35" s="28">
        <v>18000</v>
      </c>
      <c r="E35" s="1"/>
      <c r="F35" s="28">
        <v>0</v>
      </c>
      <c r="G35" s="1" t="s">
        <v>0</v>
      </c>
      <c r="H35" s="28">
        <v>0</v>
      </c>
      <c r="I35" s="95"/>
    </row>
    <row r="36" spans="1:9" ht="13.5" thickBot="1">
      <c r="A36" s="12"/>
      <c r="B36" s="12"/>
      <c r="C36" s="15" t="s">
        <v>115</v>
      </c>
      <c r="D36" s="19">
        <f>SUM(D34:D35)</f>
        <v>22000</v>
      </c>
      <c r="E36" s="12"/>
      <c r="F36" s="19">
        <f>SUM(F34:F35)</f>
        <v>0</v>
      </c>
      <c r="G36" s="12"/>
      <c r="H36" s="19">
        <f>SUM(H34:H35)</f>
        <v>0</v>
      </c>
      <c r="I36" s="95"/>
    </row>
    <row r="37" spans="1:9" ht="13.5" thickTop="1">
      <c r="A37" s="1"/>
      <c r="B37" s="1"/>
      <c r="C37" s="3"/>
      <c r="D37" s="115"/>
      <c r="E37" s="1"/>
      <c r="F37" s="115"/>
      <c r="G37" s="1"/>
      <c r="H37" s="4"/>
      <c r="I37" s="95"/>
    </row>
    <row r="38" spans="1:9" ht="12.75">
      <c r="A38" s="8" t="s">
        <v>116</v>
      </c>
      <c r="B38" s="115"/>
      <c r="C38" s="9" t="s">
        <v>117</v>
      </c>
      <c r="D38" s="115"/>
      <c r="E38" s="1"/>
      <c r="F38" s="1"/>
      <c r="G38" s="1"/>
      <c r="H38" s="1"/>
      <c r="I38" s="95"/>
    </row>
    <row r="39" spans="1:9" ht="12.75">
      <c r="A39" s="123" t="s">
        <v>118</v>
      </c>
      <c r="B39" s="115"/>
      <c r="C39" s="9"/>
      <c r="D39" s="38">
        <v>0</v>
      </c>
      <c r="E39" s="1"/>
      <c r="F39" s="38">
        <v>0</v>
      </c>
      <c r="G39" s="1"/>
      <c r="H39" s="38">
        <v>0</v>
      </c>
      <c r="I39" s="95"/>
    </row>
    <row r="40" spans="1:9" ht="12.75">
      <c r="A40" s="123" t="s">
        <v>119</v>
      </c>
      <c r="B40" s="115"/>
      <c r="C40" s="9"/>
      <c r="D40" s="39">
        <v>0</v>
      </c>
      <c r="E40" s="1"/>
      <c r="F40" s="39">
        <v>0</v>
      </c>
      <c r="G40" s="1"/>
      <c r="H40" s="39">
        <v>0</v>
      </c>
      <c r="I40" s="95"/>
    </row>
    <row r="41" spans="1:9" ht="12.75">
      <c r="A41" s="123" t="s">
        <v>74</v>
      </c>
      <c r="B41" s="115"/>
      <c r="C41" s="1"/>
      <c r="D41" s="39">
        <v>0</v>
      </c>
      <c r="E41" s="1"/>
      <c r="F41" s="39">
        <v>0</v>
      </c>
      <c r="G41" s="1"/>
      <c r="H41" s="39">
        <v>0</v>
      </c>
      <c r="I41" s="95"/>
    </row>
    <row r="42" spans="1:9" ht="13.5" thickBot="1">
      <c r="A42" s="12" t="s">
        <v>0</v>
      </c>
      <c r="B42" s="12"/>
      <c r="C42" s="15" t="s">
        <v>115</v>
      </c>
      <c r="D42" s="13">
        <f>SUM(D39:D41)</f>
        <v>0</v>
      </c>
      <c r="E42" s="12"/>
      <c r="F42" s="13">
        <f>SUM(F39:F41)</f>
        <v>0</v>
      </c>
      <c r="G42" s="12"/>
      <c r="H42" s="13">
        <f>SUM(H39:H41)</f>
        <v>0</v>
      </c>
      <c r="I42" s="95"/>
    </row>
    <row r="43" spans="1:9" ht="13.5" thickTop="1">
      <c r="A43" s="1"/>
      <c r="B43" s="1"/>
      <c r="C43" s="3"/>
      <c r="D43" s="4"/>
      <c r="E43" s="1"/>
      <c r="F43" s="4"/>
      <c r="G43" s="1"/>
      <c r="H43" s="4"/>
      <c r="I43" s="95"/>
    </row>
    <row r="44" spans="1:9" ht="12.75">
      <c r="A44" s="3" t="s">
        <v>120</v>
      </c>
      <c r="B44" s="1"/>
      <c r="C44" s="3"/>
      <c r="D44" s="4"/>
      <c r="E44" s="1"/>
      <c r="F44" s="4"/>
      <c r="G44" s="1"/>
      <c r="H44" s="4"/>
      <c r="I44" s="95"/>
    </row>
    <row r="45" spans="1:9" ht="12.75">
      <c r="A45" s="124" t="s">
        <v>121</v>
      </c>
      <c r="B45" s="1"/>
      <c r="C45" s="3"/>
      <c r="D45" s="27">
        <v>16000</v>
      </c>
      <c r="E45" s="1"/>
      <c r="F45" s="27">
        <v>0</v>
      </c>
      <c r="G45" s="1"/>
      <c r="H45" s="27">
        <v>0</v>
      </c>
      <c r="I45" s="95"/>
    </row>
    <row r="46" spans="1:9" ht="12.75">
      <c r="A46" s="124" t="s">
        <v>122</v>
      </c>
      <c r="B46" s="1"/>
      <c r="C46" s="3"/>
      <c r="D46" s="28">
        <v>0</v>
      </c>
      <c r="E46" s="1"/>
      <c r="F46" s="28">
        <v>0</v>
      </c>
      <c r="G46" s="1"/>
      <c r="H46" s="28">
        <v>0</v>
      </c>
      <c r="I46" s="95"/>
    </row>
    <row r="47" spans="1:9" ht="12.75">
      <c r="A47" s="124" t="s">
        <v>123</v>
      </c>
      <c r="B47" s="1"/>
      <c r="C47" s="3"/>
      <c r="D47" s="28">
        <v>0</v>
      </c>
      <c r="E47" s="1"/>
      <c r="F47" s="28">
        <v>0</v>
      </c>
      <c r="G47" s="1"/>
      <c r="H47" s="28">
        <v>0</v>
      </c>
      <c r="I47" s="95"/>
    </row>
    <row r="48" spans="1:9" ht="12.75">
      <c r="A48" s="124" t="s">
        <v>124</v>
      </c>
      <c r="B48" s="1"/>
      <c r="C48" s="3"/>
      <c r="D48" s="28">
        <v>0</v>
      </c>
      <c r="E48" s="1"/>
      <c r="F48" s="28">
        <v>0</v>
      </c>
      <c r="G48" s="1"/>
      <c r="H48" s="28">
        <v>0</v>
      </c>
      <c r="I48" s="95"/>
    </row>
    <row r="49" spans="1:9" ht="12.75">
      <c r="A49" s="124" t="s">
        <v>125</v>
      </c>
      <c r="B49" s="1"/>
      <c r="C49" s="3"/>
      <c r="D49" s="28">
        <v>0</v>
      </c>
      <c r="E49" s="1"/>
      <c r="F49" s="28">
        <v>0</v>
      </c>
      <c r="G49" s="1"/>
      <c r="H49" s="28">
        <v>0</v>
      </c>
      <c r="I49" s="95"/>
    </row>
    <row r="50" spans="1:9" ht="12.75">
      <c r="A50" s="124" t="s">
        <v>126</v>
      </c>
      <c r="B50" s="1"/>
      <c r="C50" s="3"/>
      <c r="D50" s="28">
        <v>0</v>
      </c>
      <c r="E50" s="1"/>
      <c r="F50" s="28">
        <v>0</v>
      </c>
      <c r="G50" s="1"/>
      <c r="H50" s="28">
        <v>0</v>
      </c>
      <c r="I50" s="95"/>
    </row>
    <row r="51" spans="1:9" ht="12.75">
      <c r="A51" s="125" t="s">
        <v>127</v>
      </c>
      <c r="B51" s="1"/>
      <c r="C51" s="3"/>
      <c r="D51" s="28">
        <v>5100</v>
      </c>
      <c r="E51" s="1"/>
      <c r="F51" s="28">
        <v>0</v>
      </c>
      <c r="G51" s="1"/>
      <c r="H51" s="28">
        <v>0</v>
      </c>
      <c r="I51" s="95"/>
    </row>
    <row r="52" spans="1:9" ht="12.75">
      <c r="A52" s="125" t="s">
        <v>128</v>
      </c>
      <c r="B52" s="1"/>
      <c r="C52" s="3"/>
      <c r="D52" s="28">
        <v>0</v>
      </c>
      <c r="E52" s="1"/>
      <c r="F52" s="28">
        <v>0</v>
      </c>
      <c r="G52" s="1"/>
      <c r="H52" s="28">
        <v>0</v>
      </c>
      <c r="I52" s="95"/>
    </row>
    <row r="53" spans="1:9" ht="12.75">
      <c r="A53" s="125" t="s">
        <v>129</v>
      </c>
      <c r="B53" s="1"/>
      <c r="C53" s="3"/>
      <c r="D53" s="28">
        <v>0</v>
      </c>
      <c r="E53" s="1"/>
      <c r="F53" s="28">
        <v>0</v>
      </c>
      <c r="G53" s="1"/>
      <c r="H53" s="28">
        <v>0</v>
      </c>
      <c r="I53" s="95"/>
    </row>
    <row r="54" spans="1:9" ht="12.75">
      <c r="A54" s="125" t="s">
        <v>130</v>
      </c>
      <c r="B54" s="1"/>
      <c r="C54" s="3"/>
      <c r="D54" s="28">
        <v>7700</v>
      </c>
      <c r="E54" s="1"/>
      <c r="F54" s="28">
        <v>0</v>
      </c>
      <c r="G54" s="1"/>
      <c r="H54" s="28">
        <v>0</v>
      </c>
      <c r="I54" s="95"/>
    </row>
    <row r="55" spans="1:9" ht="12.75">
      <c r="A55" s="125" t="s">
        <v>131</v>
      </c>
      <c r="B55" s="1"/>
      <c r="C55" s="3"/>
      <c r="D55" s="28">
        <v>0</v>
      </c>
      <c r="E55" s="1"/>
      <c r="F55" s="28">
        <v>0</v>
      </c>
      <c r="G55" s="1"/>
      <c r="H55" s="28">
        <v>0</v>
      </c>
      <c r="I55" s="95"/>
    </row>
    <row r="56" spans="1:9" ht="12.75">
      <c r="A56" s="125" t="s">
        <v>132</v>
      </c>
      <c r="B56" s="1"/>
      <c r="C56" s="3"/>
      <c r="D56" s="28">
        <v>0</v>
      </c>
      <c r="E56" s="1"/>
      <c r="F56" s="28">
        <v>0</v>
      </c>
      <c r="G56" s="4"/>
      <c r="H56" s="28">
        <v>0</v>
      </c>
      <c r="I56" s="95"/>
    </row>
    <row r="57" spans="1:9" ht="13.5" thickBot="1">
      <c r="A57" s="126"/>
      <c r="B57" s="12"/>
      <c r="C57" s="15" t="s">
        <v>115</v>
      </c>
      <c r="D57" s="19">
        <f>SUM(D45:D56)</f>
        <v>28800</v>
      </c>
      <c r="E57" s="12"/>
      <c r="F57" s="19">
        <f>SUM(F45:F56)</f>
        <v>0</v>
      </c>
      <c r="G57" s="12"/>
      <c r="H57" s="19">
        <f>SUM(H45:H56)</f>
        <v>0</v>
      </c>
      <c r="I57" s="95"/>
    </row>
    <row r="58" spans="1:9" ht="13.5" thickTop="1">
      <c r="A58" s="1"/>
      <c r="B58" s="1"/>
      <c r="C58" s="3"/>
      <c r="D58" s="4"/>
      <c r="E58" s="1"/>
      <c r="F58" s="4"/>
      <c r="G58" s="1"/>
      <c r="H58" s="4"/>
      <c r="I58" s="95"/>
    </row>
    <row r="59" spans="1:9" ht="12.75">
      <c r="A59" s="1" t="s">
        <v>92</v>
      </c>
      <c r="B59" s="1"/>
      <c r="C59" s="1"/>
      <c r="D59" s="1"/>
      <c r="E59" s="1"/>
      <c r="F59" s="1"/>
      <c r="G59" s="1"/>
      <c r="H59" s="1"/>
      <c r="I59" s="95"/>
    </row>
    <row r="60" spans="1:9" ht="12.75">
      <c r="A60" s="1" t="s">
        <v>220</v>
      </c>
      <c r="B60" s="1"/>
      <c r="C60" s="1"/>
      <c r="D60" s="1"/>
      <c r="E60" s="1"/>
      <c r="F60" s="1"/>
      <c r="G60" s="1"/>
      <c r="H60" s="1"/>
      <c r="I60" s="95"/>
    </row>
    <row r="61" spans="1:9" ht="12.75">
      <c r="A61" s="1"/>
      <c r="B61" s="1"/>
      <c r="C61" s="1"/>
      <c r="D61" s="1"/>
      <c r="E61" s="1"/>
      <c r="F61" s="1"/>
      <c r="G61" s="1"/>
      <c r="H61" s="1"/>
      <c r="I61" s="95"/>
    </row>
    <row r="62" spans="1:9" ht="12.75">
      <c r="A62" s="150" t="s">
        <v>53</v>
      </c>
      <c r="B62" s="150"/>
      <c r="C62" s="150"/>
      <c r="D62" s="150"/>
      <c r="E62" s="150"/>
      <c r="F62" s="150"/>
      <c r="G62" s="150"/>
      <c r="H62" s="150"/>
      <c r="I62" s="150"/>
    </row>
    <row r="63" spans="1:9" ht="12.75">
      <c r="A63" s="150" t="s">
        <v>54</v>
      </c>
      <c r="B63" s="150"/>
      <c r="C63" s="150"/>
      <c r="D63" s="150"/>
      <c r="E63" s="150"/>
      <c r="F63" s="150"/>
      <c r="G63" s="150"/>
      <c r="H63" s="150"/>
      <c r="I63" s="150"/>
    </row>
    <row r="64" spans="1:9" ht="12.75">
      <c r="A64" s="150" t="s">
        <v>187</v>
      </c>
      <c r="B64" s="150"/>
      <c r="C64" s="150"/>
      <c r="D64" s="150"/>
      <c r="E64" s="150"/>
      <c r="F64" s="150"/>
      <c r="G64" s="150"/>
      <c r="H64" s="150"/>
      <c r="I64" s="150"/>
    </row>
    <row r="65" spans="1:9" ht="12.75">
      <c r="A65" s="149" t="s">
        <v>223</v>
      </c>
      <c r="B65" s="149"/>
      <c r="C65" s="149"/>
      <c r="D65" s="149"/>
      <c r="E65" s="149"/>
      <c r="F65" s="149"/>
      <c r="G65" s="149"/>
      <c r="H65" s="149"/>
      <c r="I65" s="149"/>
    </row>
  </sheetData>
  <sheetProtection sheet="1" objects="1" scenarios="1"/>
  <mergeCells count="9">
    <mergeCell ref="A62:I62"/>
    <mergeCell ref="A63:I63"/>
    <mergeCell ref="A64:I64"/>
    <mergeCell ref="A65:I65"/>
    <mergeCell ref="A3:I3"/>
    <mergeCell ref="C1:E1"/>
    <mergeCell ref="B9:H9"/>
    <mergeCell ref="G10:H10"/>
    <mergeCell ref="A10:E10"/>
  </mergeCells>
  <printOptions/>
  <pageMargins left="0.75" right="0.75" top="0.5" bottom="0.25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48"/>
  <sheetViews>
    <sheetView showGridLines="0" workbookViewId="0" topLeftCell="A19">
      <selection activeCell="D31" sqref="D31"/>
    </sheetView>
  </sheetViews>
  <sheetFormatPr defaultColWidth="9.140625" defaultRowHeight="12.75"/>
  <cols>
    <col min="1" max="1" width="19.28125" style="0" customWidth="1"/>
    <col min="2" max="2" width="8.7109375" style="0" customWidth="1"/>
    <col min="3" max="3" width="10.28125" style="0" customWidth="1"/>
    <col min="6" max="6" width="10.421875" style="0" customWidth="1"/>
  </cols>
  <sheetData>
    <row r="1" spans="1:9" ht="12.75">
      <c r="A1" s="1" t="s">
        <v>93</v>
      </c>
      <c r="B1" s="3" t="s">
        <v>0</v>
      </c>
      <c r="C1" s="155" t="s">
        <v>1</v>
      </c>
      <c r="D1" s="155"/>
      <c r="E1" s="155"/>
      <c r="F1" s="1"/>
      <c r="G1" s="1"/>
      <c r="H1" s="1"/>
      <c r="I1" s="95"/>
    </row>
    <row r="2" spans="1:9" ht="12.75">
      <c r="A2" s="1"/>
      <c r="B2" s="3" t="s">
        <v>188</v>
      </c>
      <c r="C2" s="1"/>
      <c r="D2" s="1"/>
      <c r="E2" s="1"/>
      <c r="F2" s="1"/>
      <c r="G2" s="1"/>
      <c r="H2" s="1"/>
      <c r="I2" s="95"/>
    </row>
    <row r="3" spans="1:9" ht="12.75">
      <c r="A3" s="154" t="s">
        <v>183</v>
      </c>
      <c r="B3" s="154"/>
      <c r="C3" s="154"/>
      <c r="D3" s="154"/>
      <c r="E3" s="154"/>
      <c r="F3" s="154"/>
      <c r="G3" s="154"/>
      <c r="H3" s="154"/>
      <c r="I3" s="154"/>
    </row>
    <row r="4" spans="1:9" ht="12.75">
      <c r="A4" s="3" t="s">
        <v>133</v>
      </c>
      <c r="B4" s="1"/>
      <c r="C4" s="1"/>
      <c r="D4" s="1"/>
      <c r="E4" s="1" t="s">
        <v>0</v>
      </c>
      <c r="F4" s="1"/>
      <c r="G4" s="1"/>
      <c r="H4" s="1"/>
      <c r="I4" s="95"/>
    </row>
    <row r="5" spans="1:9" ht="12.75">
      <c r="A5" s="1" t="s">
        <v>134</v>
      </c>
      <c r="B5" s="1"/>
      <c r="C5" s="1"/>
      <c r="D5" s="1"/>
      <c r="E5" s="1"/>
      <c r="F5" s="1"/>
      <c r="G5" s="1"/>
      <c r="H5" s="1"/>
      <c r="I5" s="95"/>
    </row>
    <row r="6" spans="1:9" ht="13.5" thickBot="1">
      <c r="A6" s="12" t="s">
        <v>0</v>
      </c>
      <c r="B6" s="12"/>
      <c r="C6" s="15" t="s">
        <v>115</v>
      </c>
      <c r="D6" s="13">
        <f>SUM('Social Function'!F38)</f>
        <v>59921</v>
      </c>
      <c r="E6" s="12"/>
      <c r="F6" s="13">
        <f>SUM('Social Function'!G38)</f>
        <v>0</v>
      </c>
      <c r="G6" s="12"/>
      <c r="H6" s="13">
        <f>SUM('Social Function'!H38)</f>
        <v>0</v>
      </c>
      <c r="I6" s="95"/>
    </row>
    <row r="7" spans="1:9" ht="13.5" thickTop="1">
      <c r="A7" s="1"/>
      <c r="B7" s="1"/>
      <c r="C7" s="3"/>
      <c r="D7" s="4"/>
      <c r="E7" s="1"/>
      <c r="F7" s="4"/>
      <c r="G7" s="1"/>
      <c r="H7" s="4"/>
      <c r="I7" s="95"/>
    </row>
    <row r="8" spans="1:9" ht="12.75">
      <c r="A8" s="3" t="s">
        <v>135</v>
      </c>
      <c r="B8" s="1"/>
      <c r="C8" s="1"/>
      <c r="D8" s="1"/>
      <c r="E8" s="1"/>
      <c r="F8" s="1"/>
      <c r="G8" s="1"/>
      <c r="H8" s="1"/>
      <c r="I8" s="95"/>
    </row>
    <row r="9" spans="1:9" ht="12.75">
      <c r="A9" s="125" t="s">
        <v>136</v>
      </c>
      <c r="B9" s="1"/>
      <c r="C9" s="1"/>
      <c r="D9" s="26">
        <v>5000</v>
      </c>
      <c r="E9" s="1"/>
      <c r="F9" s="26">
        <v>0</v>
      </c>
      <c r="G9" s="1"/>
      <c r="H9" s="26">
        <v>0</v>
      </c>
      <c r="I9" s="95"/>
    </row>
    <row r="10" spans="1:9" ht="12.75">
      <c r="A10" s="125" t="s">
        <v>137</v>
      </c>
      <c r="B10" s="1"/>
      <c r="C10" s="1"/>
      <c r="D10" s="26">
        <v>0</v>
      </c>
      <c r="E10" s="1"/>
      <c r="F10" s="26">
        <v>0</v>
      </c>
      <c r="G10" s="1"/>
      <c r="H10" s="26">
        <v>0</v>
      </c>
      <c r="I10" s="95"/>
    </row>
    <row r="11" spans="1:9" ht="12.75">
      <c r="A11" s="125" t="s">
        <v>138</v>
      </c>
      <c r="B11" s="1"/>
      <c r="C11" s="1"/>
      <c r="D11" s="26">
        <v>3000</v>
      </c>
      <c r="E11" s="1"/>
      <c r="F11" s="26">
        <v>0</v>
      </c>
      <c r="G11" s="1"/>
      <c r="H11" s="26">
        <v>0</v>
      </c>
      <c r="I11" s="95"/>
    </row>
    <row r="12" spans="1:9" ht="12.75">
      <c r="A12" s="125" t="s">
        <v>139</v>
      </c>
      <c r="B12" s="1"/>
      <c r="C12" s="1"/>
      <c r="D12" s="26">
        <v>2000</v>
      </c>
      <c r="E12" s="1"/>
      <c r="F12" s="26">
        <v>0</v>
      </c>
      <c r="G12" s="1"/>
      <c r="H12" s="26">
        <v>0</v>
      </c>
      <c r="I12" s="95"/>
    </row>
    <row r="13" spans="1:9" ht="12.75">
      <c r="A13" s="125" t="s">
        <v>140</v>
      </c>
      <c r="B13" s="1"/>
      <c r="C13" s="1"/>
      <c r="D13" s="26">
        <v>0</v>
      </c>
      <c r="E13" s="1"/>
      <c r="F13" s="26">
        <v>0</v>
      </c>
      <c r="G13" s="1" t="s">
        <v>0</v>
      </c>
      <c r="H13" s="26">
        <v>0</v>
      </c>
      <c r="I13" s="95"/>
    </row>
    <row r="14" spans="1:9" ht="12.75">
      <c r="A14" s="125" t="s">
        <v>141</v>
      </c>
      <c r="B14" s="1"/>
      <c r="C14" s="1"/>
      <c r="D14" s="26">
        <v>100</v>
      </c>
      <c r="E14" s="1"/>
      <c r="F14" s="26">
        <v>0</v>
      </c>
      <c r="G14" s="1" t="s">
        <v>0</v>
      </c>
      <c r="H14" s="26">
        <v>0</v>
      </c>
      <c r="I14" s="95"/>
    </row>
    <row r="15" spans="1:9" ht="12.75">
      <c r="A15" s="122" t="s">
        <v>142</v>
      </c>
      <c r="B15" s="1"/>
      <c r="C15" s="1"/>
      <c r="D15" s="26">
        <v>350</v>
      </c>
      <c r="E15" s="1"/>
      <c r="F15" s="26">
        <v>0</v>
      </c>
      <c r="G15" s="1"/>
      <c r="H15" s="26">
        <v>0</v>
      </c>
      <c r="I15" s="95"/>
    </row>
    <row r="16" spans="1:9" ht="12.75">
      <c r="A16" s="125" t="s">
        <v>143</v>
      </c>
      <c r="B16" s="1"/>
      <c r="C16" s="1"/>
      <c r="D16" s="26">
        <v>250</v>
      </c>
      <c r="E16" s="1"/>
      <c r="F16" s="26">
        <v>0</v>
      </c>
      <c r="G16" s="1"/>
      <c r="H16" s="26">
        <v>0</v>
      </c>
      <c r="I16" s="95"/>
    </row>
    <row r="17" spans="1:9" ht="12.75">
      <c r="A17" s="124" t="s">
        <v>144</v>
      </c>
      <c r="B17" s="1"/>
      <c r="C17" s="1" t="s">
        <v>0</v>
      </c>
      <c r="D17" s="26">
        <v>0</v>
      </c>
      <c r="E17" s="1"/>
      <c r="F17" s="26">
        <v>0</v>
      </c>
      <c r="G17" s="1"/>
      <c r="H17" s="26">
        <v>0</v>
      </c>
      <c r="I17" s="95"/>
    </row>
    <row r="18" spans="1:9" ht="12.75">
      <c r="A18" s="125" t="s">
        <v>145</v>
      </c>
      <c r="B18" s="1"/>
      <c r="C18" s="1"/>
      <c r="D18" s="26">
        <v>0</v>
      </c>
      <c r="E18" s="1"/>
      <c r="F18" s="26">
        <v>0</v>
      </c>
      <c r="G18" s="1"/>
      <c r="H18" s="26">
        <v>0</v>
      </c>
      <c r="I18" s="95"/>
    </row>
    <row r="19" spans="1:9" ht="12.75">
      <c r="A19" s="122" t="s">
        <v>146</v>
      </c>
      <c r="B19" s="1"/>
      <c r="C19" s="1"/>
      <c r="D19" s="26">
        <v>300</v>
      </c>
      <c r="E19" s="1"/>
      <c r="F19" s="26">
        <v>0</v>
      </c>
      <c r="G19" s="1"/>
      <c r="H19" s="26">
        <v>0</v>
      </c>
      <c r="I19" s="95"/>
    </row>
    <row r="20" spans="1:9" ht="12.75">
      <c r="A20" s="127" t="s">
        <v>147</v>
      </c>
      <c r="B20" s="1" t="s">
        <v>0</v>
      </c>
      <c r="C20" s="1"/>
      <c r="D20" s="26">
        <v>6000</v>
      </c>
      <c r="E20" s="1"/>
      <c r="F20" s="26">
        <v>0</v>
      </c>
      <c r="G20" s="1"/>
      <c r="H20" s="26">
        <v>0</v>
      </c>
      <c r="I20" s="95"/>
    </row>
    <row r="21" spans="1:9" ht="12.75">
      <c r="A21" s="127" t="s">
        <v>148</v>
      </c>
      <c r="B21" s="1"/>
      <c r="C21" s="1"/>
      <c r="D21" s="26">
        <v>0</v>
      </c>
      <c r="E21" s="1"/>
      <c r="F21" s="26">
        <v>0</v>
      </c>
      <c r="G21" s="1"/>
      <c r="H21" s="26">
        <v>0</v>
      </c>
      <c r="I21" s="95"/>
    </row>
    <row r="22" spans="1:9" ht="12.75">
      <c r="A22" s="127" t="s">
        <v>74</v>
      </c>
      <c r="B22" s="1"/>
      <c r="C22" s="1"/>
      <c r="D22" s="26">
        <v>0</v>
      </c>
      <c r="E22" s="1"/>
      <c r="F22" s="26">
        <v>0</v>
      </c>
      <c r="G22" s="1"/>
      <c r="H22" s="26">
        <v>0</v>
      </c>
      <c r="I22" s="95"/>
    </row>
    <row r="23" spans="1:9" ht="13.5" thickBot="1">
      <c r="A23" s="12" t="s">
        <v>0</v>
      </c>
      <c r="B23" s="12"/>
      <c r="C23" s="15" t="s">
        <v>115</v>
      </c>
      <c r="D23" s="13">
        <f>SUM(D9:D22)</f>
        <v>17000</v>
      </c>
      <c r="E23" s="12"/>
      <c r="F23" s="13">
        <f>SUM(F9:F22)</f>
        <v>0</v>
      </c>
      <c r="G23" s="12"/>
      <c r="H23" s="13">
        <f>SUM(H9:H22)</f>
        <v>0</v>
      </c>
      <c r="I23" s="95"/>
    </row>
    <row r="24" spans="1:9" ht="13.5" thickTop="1">
      <c r="A24" s="1"/>
      <c r="B24" s="1"/>
      <c r="C24" s="3"/>
      <c r="D24" s="4"/>
      <c r="E24" s="1"/>
      <c r="F24" s="4"/>
      <c r="G24" s="1"/>
      <c r="H24" s="4"/>
      <c r="I24" s="95"/>
    </row>
    <row r="25" spans="1:9" ht="12.75">
      <c r="A25" s="3" t="s">
        <v>149</v>
      </c>
      <c r="B25" s="1"/>
      <c r="C25" s="3"/>
      <c r="D25" s="4"/>
      <c r="E25" s="1"/>
      <c r="F25" s="4"/>
      <c r="G25" s="1"/>
      <c r="H25" s="4"/>
      <c r="I25" s="95"/>
    </row>
    <row r="26" spans="1:9" ht="12.75">
      <c r="A26" s="122" t="s">
        <v>150</v>
      </c>
      <c r="B26" s="1"/>
      <c r="C26" s="3"/>
      <c r="D26" s="27">
        <v>0</v>
      </c>
      <c r="E26" s="1"/>
      <c r="F26" s="27">
        <v>0</v>
      </c>
      <c r="G26" s="1"/>
      <c r="H26" s="27">
        <v>0</v>
      </c>
      <c r="I26" s="95"/>
    </row>
    <row r="27" spans="1:9" ht="12.75">
      <c r="A27" s="125" t="s">
        <v>151</v>
      </c>
      <c r="B27" s="1"/>
      <c r="C27" s="3"/>
      <c r="D27" s="28">
        <v>0</v>
      </c>
      <c r="E27" s="1"/>
      <c r="F27" s="28">
        <v>0</v>
      </c>
      <c r="G27" s="1"/>
      <c r="H27" s="28">
        <v>0</v>
      </c>
      <c r="I27" s="95"/>
    </row>
    <row r="28" spans="1:9" ht="12.75">
      <c r="A28" s="125" t="s">
        <v>152</v>
      </c>
      <c r="B28" s="1"/>
      <c r="C28" s="3"/>
      <c r="D28" s="28">
        <v>15000</v>
      </c>
      <c r="E28" s="1"/>
      <c r="F28" s="28">
        <v>0</v>
      </c>
      <c r="G28" s="1"/>
      <c r="H28" s="28">
        <v>0</v>
      </c>
      <c r="I28" s="95"/>
    </row>
    <row r="29" spans="1:9" ht="12.75">
      <c r="A29" s="125" t="s">
        <v>153</v>
      </c>
      <c r="B29" s="1"/>
      <c r="C29" s="3"/>
      <c r="D29" s="28">
        <v>0</v>
      </c>
      <c r="E29" s="1"/>
      <c r="F29" s="28">
        <v>0</v>
      </c>
      <c r="G29" s="1"/>
      <c r="H29" s="28">
        <v>0</v>
      </c>
      <c r="I29" s="95"/>
    </row>
    <row r="30" spans="1:9" ht="12.75">
      <c r="A30" s="122" t="s">
        <v>74</v>
      </c>
      <c r="B30" s="1"/>
      <c r="C30" s="3"/>
      <c r="D30" s="28">
        <v>2500</v>
      </c>
      <c r="E30" s="1"/>
      <c r="F30" s="28">
        <v>0</v>
      </c>
      <c r="G30" s="1"/>
      <c r="H30" s="28">
        <v>0</v>
      </c>
      <c r="I30" s="95"/>
    </row>
    <row r="31" spans="1:9" ht="13.5" thickBot="1">
      <c r="A31" s="15"/>
      <c r="B31" s="12"/>
      <c r="C31" s="15" t="s">
        <v>115</v>
      </c>
      <c r="D31" s="20">
        <f>SUM(D26:D30)</f>
        <v>17500</v>
      </c>
      <c r="E31" s="12"/>
      <c r="F31" s="20">
        <f>SUM(F26:F30)</f>
        <v>0</v>
      </c>
      <c r="G31" s="12"/>
      <c r="H31" s="20">
        <f>SUM(H26:H30)</f>
        <v>0</v>
      </c>
      <c r="I31" s="95"/>
    </row>
    <row r="32" spans="1:9" ht="13.5" thickTop="1">
      <c r="A32" s="3"/>
      <c r="B32" s="1"/>
      <c r="C32" s="3"/>
      <c r="D32" s="4"/>
      <c r="E32" s="1"/>
      <c r="F32" s="4"/>
      <c r="G32" s="1"/>
      <c r="H32" s="115"/>
      <c r="I32" s="95"/>
    </row>
    <row r="33" spans="1:9" ht="12.75">
      <c r="A33" s="128" t="s">
        <v>154</v>
      </c>
      <c r="B33" s="1"/>
      <c r="C33" s="3"/>
      <c r="D33" s="4"/>
      <c r="E33" s="1"/>
      <c r="F33" s="4"/>
      <c r="G33" s="1"/>
      <c r="H33" s="4"/>
      <c r="I33" s="95"/>
    </row>
    <row r="34" spans="1:9" ht="12.75">
      <c r="A34" s="129" t="s">
        <v>155</v>
      </c>
      <c r="B34" s="43"/>
      <c r="C34" s="3"/>
      <c r="D34" s="28">
        <v>0</v>
      </c>
      <c r="E34" s="1"/>
      <c r="F34" s="28">
        <v>0</v>
      </c>
      <c r="G34" s="1"/>
      <c r="H34" s="28">
        <v>0</v>
      </c>
      <c r="I34" s="95"/>
    </row>
    <row r="35" spans="1:9" ht="12.75">
      <c r="A35" s="4" t="s">
        <v>91</v>
      </c>
      <c r="B35" s="43"/>
      <c r="C35" s="3"/>
      <c r="D35" s="35">
        <v>0</v>
      </c>
      <c r="E35" s="1"/>
      <c r="F35" s="35">
        <v>0</v>
      </c>
      <c r="G35" s="1"/>
      <c r="H35" s="35">
        <v>0</v>
      </c>
      <c r="I35" s="95"/>
    </row>
    <row r="36" spans="1:9" ht="13.5" thickBot="1">
      <c r="A36" s="15"/>
      <c r="B36" s="12"/>
      <c r="C36" s="15" t="s">
        <v>115</v>
      </c>
      <c r="D36" s="20">
        <f>SUM(D34:D35)</f>
        <v>0</v>
      </c>
      <c r="E36" s="12"/>
      <c r="F36" s="20">
        <f>SUM(F34:F35)</f>
        <v>0</v>
      </c>
      <c r="G36" s="12"/>
      <c r="H36" s="20">
        <f>SUM(H34:H35)</f>
        <v>0</v>
      </c>
      <c r="I36" s="95"/>
    </row>
    <row r="37" spans="1:9" ht="13.5" thickTop="1">
      <c r="A37" s="3"/>
      <c r="B37" s="1"/>
      <c r="C37" s="3"/>
      <c r="D37" s="4"/>
      <c r="E37" s="1"/>
      <c r="F37" s="4"/>
      <c r="G37" s="1"/>
      <c r="H37" s="4"/>
      <c r="I37" s="95"/>
    </row>
    <row r="38" spans="1:9" ht="12.75">
      <c r="A38" s="3"/>
      <c r="B38" s="1"/>
      <c r="C38" s="3"/>
      <c r="D38" s="4"/>
      <c r="E38" s="1"/>
      <c r="F38" s="4"/>
      <c r="G38" s="1"/>
      <c r="H38" s="115"/>
      <c r="I38" s="95"/>
    </row>
    <row r="39" spans="1:9" ht="12.75">
      <c r="A39" s="1"/>
      <c r="B39" s="1"/>
      <c r="C39" s="3"/>
      <c r="D39" s="4"/>
      <c r="E39" s="1"/>
      <c r="F39" s="4"/>
      <c r="G39" s="1"/>
      <c r="H39" s="4"/>
      <c r="I39" s="95"/>
    </row>
    <row r="40" spans="1:9" ht="13.5" thickBot="1">
      <c r="A40" s="12"/>
      <c r="B40" s="15" t="s">
        <v>156</v>
      </c>
      <c r="C40" s="12"/>
      <c r="D40" s="21">
        <f>(Expense!Total_manag_srvcs+Expense!Total_promotion+Expense!Total_Conf_Publ+Expense!Total_exhibit_vendor+Expense!Total_local_arrangements+D6+D23+D31+D36+Expense!Total_reg_exp)</f>
        <v>158721</v>
      </c>
      <c r="E40" s="12"/>
      <c r="F40" s="21">
        <f>SUM(Expense!F17+Expense!F21+Expense!F31+Expense!F36+Expense!F42+Expense!F57+'Expense con''t'!F6+'Expense con''t'!F23+'Expense con''t'!F31+'Expense con''t'!F36)</f>
        <v>0</v>
      </c>
      <c r="G40" s="12"/>
      <c r="H40" s="21">
        <f>SUM(Expense!H17+Expense!H21+Expense!H31+Expense!H36+Expense!H42+Expense!H57+'Expense con''t'!H6+'Expense con''t'!H23+'Expense con''t'!H31+'Expense con''t'!H36)</f>
        <v>0</v>
      </c>
      <c r="I40" s="95"/>
    </row>
    <row r="41" spans="1:9" ht="13.5" thickTop="1">
      <c r="A41" s="1" t="s">
        <v>0</v>
      </c>
      <c r="B41" s="1"/>
      <c r="C41" s="1"/>
      <c r="D41" s="1"/>
      <c r="E41" s="1"/>
      <c r="F41" s="1"/>
      <c r="G41" s="1" t="s">
        <v>0</v>
      </c>
      <c r="H41" s="1"/>
      <c r="I41" s="95"/>
    </row>
    <row r="42" spans="1:9" ht="12.75">
      <c r="A42" s="1" t="s">
        <v>92</v>
      </c>
      <c r="B42" s="1"/>
      <c r="C42" s="1"/>
      <c r="D42" s="1"/>
      <c r="E42" s="1"/>
      <c r="F42" s="1"/>
      <c r="G42" s="1"/>
      <c r="H42" s="1"/>
      <c r="I42" s="95"/>
    </row>
    <row r="43" spans="1:9" ht="12.75">
      <c r="A43" s="1" t="s">
        <v>220</v>
      </c>
      <c r="B43" s="1"/>
      <c r="C43" s="1"/>
      <c r="D43" s="1"/>
      <c r="E43" s="1"/>
      <c r="F43" s="1"/>
      <c r="G43" s="1"/>
      <c r="H43" s="1"/>
      <c r="I43" s="95"/>
    </row>
    <row r="44" spans="1:9" ht="12.75">
      <c r="A44" s="1"/>
      <c r="B44" s="1"/>
      <c r="C44" s="1"/>
      <c r="D44" s="1"/>
      <c r="E44" s="1"/>
      <c r="F44" s="1"/>
      <c r="G44" s="1"/>
      <c r="H44" s="1"/>
      <c r="I44" s="95"/>
    </row>
    <row r="45" spans="1:9" ht="12.75">
      <c r="A45" s="150" t="s">
        <v>53</v>
      </c>
      <c r="B45" s="150"/>
      <c r="C45" s="150"/>
      <c r="D45" s="150"/>
      <c r="E45" s="150"/>
      <c r="F45" s="150"/>
      <c r="G45" s="150"/>
      <c r="H45" s="150"/>
      <c r="I45" s="150"/>
    </row>
    <row r="46" spans="1:9" ht="12.75">
      <c r="A46" s="150" t="s">
        <v>54</v>
      </c>
      <c r="B46" s="150"/>
      <c r="C46" s="150"/>
      <c r="D46" s="150"/>
      <c r="E46" s="150"/>
      <c r="F46" s="150"/>
      <c r="G46" s="150"/>
      <c r="H46" s="150"/>
      <c r="I46" s="150"/>
    </row>
    <row r="47" spans="1:9" ht="12.75">
      <c r="A47" s="150" t="s">
        <v>187</v>
      </c>
      <c r="B47" s="150"/>
      <c r="C47" s="150"/>
      <c r="D47" s="150"/>
      <c r="E47" s="150"/>
      <c r="F47" s="150"/>
      <c r="G47" s="150"/>
      <c r="H47" s="150"/>
      <c r="I47" s="150"/>
    </row>
    <row r="48" spans="1:9" ht="12.75">
      <c r="A48" s="149" t="s">
        <v>223</v>
      </c>
      <c r="B48" s="149"/>
      <c r="C48" s="149"/>
      <c r="D48" s="149"/>
      <c r="E48" s="149"/>
      <c r="F48" s="149"/>
      <c r="G48" s="149"/>
      <c r="H48" s="149"/>
      <c r="I48" s="149"/>
    </row>
  </sheetData>
  <sheetProtection sheet="1" objects="1" scenarios="1"/>
  <mergeCells count="6">
    <mergeCell ref="C1:E1"/>
    <mergeCell ref="A3:I3"/>
    <mergeCell ref="A45:I45"/>
    <mergeCell ref="A48:I48"/>
    <mergeCell ref="A46:I46"/>
    <mergeCell ref="A47:I47"/>
  </mergeCells>
  <printOptions/>
  <pageMargins left="0.75" right="0.75" top="0.5" bottom="0.25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L65"/>
  <sheetViews>
    <sheetView showGridLines="0" workbookViewId="0" topLeftCell="A34">
      <selection activeCell="A32" sqref="A32"/>
    </sheetView>
  </sheetViews>
  <sheetFormatPr defaultColWidth="9.140625" defaultRowHeight="12.75"/>
  <cols>
    <col min="1" max="1" width="19.28125" style="0" customWidth="1"/>
    <col min="2" max="2" width="8.7109375" style="0" customWidth="1"/>
    <col min="3" max="3" width="10.28125" style="0" customWidth="1"/>
    <col min="6" max="6" width="10.421875" style="0" customWidth="1"/>
  </cols>
  <sheetData>
    <row r="1" spans="1:9" ht="12.75">
      <c r="A1" s="1"/>
      <c r="B1" s="1"/>
      <c r="C1" s="1"/>
      <c r="D1" s="3" t="s">
        <v>133</v>
      </c>
      <c r="E1" s="1"/>
      <c r="F1" s="1"/>
      <c r="G1" s="1"/>
      <c r="H1" s="1"/>
      <c r="I1" s="95"/>
    </row>
    <row r="2" spans="1:9" ht="12.75">
      <c r="A2" s="1"/>
      <c r="B2" s="1"/>
      <c r="C2" s="115"/>
      <c r="D2" s="3" t="s">
        <v>55</v>
      </c>
      <c r="E2" s="1"/>
      <c r="F2" s="1"/>
      <c r="G2" s="1"/>
      <c r="H2" s="1"/>
      <c r="I2" s="95"/>
    </row>
    <row r="3" spans="1:9" ht="12.75">
      <c r="A3" s="154" t="s">
        <v>183</v>
      </c>
      <c r="B3" s="154"/>
      <c r="C3" s="154"/>
      <c r="D3" s="154"/>
      <c r="E3" s="154"/>
      <c r="F3" s="154"/>
      <c r="G3" s="154"/>
      <c r="H3" s="154"/>
      <c r="I3" s="154"/>
    </row>
    <row r="4" spans="1:9" ht="12.75">
      <c r="A4" s="1"/>
      <c r="B4" s="1"/>
      <c r="C4" s="1"/>
      <c r="D4" s="3"/>
      <c r="E4" s="1"/>
      <c r="F4" s="1"/>
      <c r="G4" s="1"/>
      <c r="H4" s="1"/>
      <c r="I4" s="95"/>
    </row>
    <row r="5" spans="1:9" ht="12.75">
      <c r="A5" s="1" t="s">
        <v>158</v>
      </c>
      <c r="B5" s="1"/>
      <c r="C5" s="1"/>
      <c r="D5" s="1"/>
      <c r="E5" s="1"/>
      <c r="F5" s="55" t="s">
        <v>6</v>
      </c>
      <c r="G5" s="55" t="s">
        <v>157</v>
      </c>
      <c r="H5" s="55" t="s">
        <v>65</v>
      </c>
      <c r="I5" s="95"/>
    </row>
    <row r="6" spans="1:9" ht="12.75">
      <c r="A6" s="1" t="s">
        <v>182</v>
      </c>
      <c r="B6" s="73"/>
      <c r="C6" s="101" t="s">
        <v>185</v>
      </c>
      <c r="D6" s="73"/>
      <c r="E6" s="1" t="s">
        <v>186</v>
      </c>
      <c r="F6" s="72"/>
      <c r="G6" s="72"/>
      <c r="H6" s="72"/>
      <c r="I6" s="95"/>
    </row>
    <row r="7" spans="1:9" ht="12.75">
      <c r="A7" s="49">
        <v>3</v>
      </c>
      <c r="B7" s="116" t="s">
        <v>184</v>
      </c>
      <c r="C7" s="49">
        <v>191</v>
      </c>
      <c r="D7" s="116" t="s">
        <v>184</v>
      </c>
      <c r="E7" s="57">
        <v>15</v>
      </c>
      <c r="F7" s="51">
        <f>A7*C7*E7</f>
        <v>8595</v>
      </c>
      <c r="G7" s="67"/>
      <c r="H7" s="67"/>
      <c r="I7" s="95"/>
    </row>
    <row r="8" spans="1:9" ht="12.75">
      <c r="A8" s="69">
        <v>0</v>
      </c>
      <c r="B8" s="117" t="s">
        <v>184</v>
      </c>
      <c r="C8" s="69">
        <v>0</v>
      </c>
      <c r="D8" s="117" t="s">
        <v>184</v>
      </c>
      <c r="E8" s="70">
        <v>0</v>
      </c>
      <c r="F8" s="67"/>
      <c r="G8" s="65">
        <f>A8*C8*E8</f>
        <v>0</v>
      </c>
      <c r="H8" s="56"/>
      <c r="I8" s="95"/>
    </row>
    <row r="9" spans="1:9" ht="12.75">
      <c r="A9" s="49">
        <v>0</v>
      </c>
      <c r="B9" s="116" t="s">
        <v>184</v>
      </c>
      <c r="C9" s="49">
        <v>0</v>
      </c>
      <c r="D9" s="116" t="s">
        <v>184</v>
      </c>
      <c r="E9" s="50">
        <v>0</v>
      </c>
      <c r="F9" s="58"/>
      <c r="G9" s="58"/>
      <c r="H9" s="51">
        <f>A9*C9*E9</f>
        <v>0</v>
      </c>
      <c r="I9" s="95"/>
    </row>
    <row r="10" spans="1:9" ht="12.75">
      <c r="A10" s="73"/>
      <c r="B10" s="73"/>
      <c r="C10" s="73"/>
      <c r="D10" s="73"/>
      <c r="E10" s="73"/>
      <c r="F10" s="60"/>
      <c r="G10" s="60"/>
      <c r="H10" s="60"/>
      <c r="I10" s="95"/>
    </row>
    <row r="11" spans="1:9" s="44" customFormat="1" ht="12.75">
      <c r="A11" s="1" t="s">
        <v>159</v>
      </c>
      <c r="B11" s="1"/>
      <c r="C11" s="1"/>
      <c r="D11" s="1"/>
      <c r="E11" s="1"/>
      <c r="F11" s="56"/>
      <c r="G11" s="56"/>
      <c r="H11" s="56"/>
      <c r="I11" s="95"/>
    </row>
    <row r="12" spans="1:9" ht="12.75">
      <c r="A12" s="1" t="s">
        <v>181</v>
      </c>
      <c r="B12" s="73"/>
      <c r="C12" s="101" t="s">
        <v>185</v>
      </c>
      <c r="D12" s="73"/>
      <c r="E12" s="1" t="s">
        <v>186</v>
      </c>
      <c r="F12" s="60"/>
      <c r="G12" s="60"/>
      <c r="H12" s="60"/>
      <c r="I12" s="95"/>
    </row>
    <row r="13" spans="1:9" ht="12.75">
      <c r="A13" s="49">
        <v>3</v>
      </c>
      <c r="B13" s="116" t="s">
        <v>184</v>
      </c>
      <c r="C13" s="49">
        <v>221</v>
      </c>
      <c r="D13" s="116" t="s">
        <v>184</v>
      </c>
      <c r="E13" s="59">
        <v>30</v>
      </c>
      <c r="F13" s="61">
        <f>A13*C13*E13</f>
        <v>19890</v>
      </c>
      <c r="G13" s="64"/>
      <c r="H13" s="54"/>
      <c r="I13" s="95"/>
    </row>
    <row r="14" spans="1:9" ht="12.75">
      <c r="A14" s="49">
        <v>0</v>
      </c>
      <c r="B14" s="116" t="s">
        <v>184</v>
      </c>
      <c r="C14" s="49">
        <v>0</v>
      </c>
      <c r="D14" s="116" t="s">
        <v>184</v>
      </c>
      <c r="E14" s="53">
        <v>0</v>
      </c>
      <c r="F14" s="52"/>
      <c r="G14" s="51">
        <f>A14*C14*E14</f>
        <v>0</v>
      </c>
      <c r="H14" s="56"/>
      <c r="I14" s="95"/>
    </row>
    <row r="15" spans="1:9" ht="12.75">
      <c r="A15" s="49">
        <v>0</v>
      </c>
      <c r="B15" s="116" t="s">
        <v>184</v>
      </c>
      <c r="C15" s="49">
        <v>0</v>
      </c>
      <c r="D15" s="116" t="s">
        <v>184</v>
      </c>
      <c r="E15" s="53">
        <v>0</v>
      </c>
      <c r="F15" s="64"/>
      <c r="G15" s="54"/>
      <c r="H15" s="51">
        <f>A15*C15*E15</f>
        <v>0</v>
      </c>
      <c r="I15" s="95"/>
    </row>
    <row r="16" spans="1:9" ht="12.75">
      <c r="A16" s="73"/>
      <c r="B16" s="73"/>
      <c r="C16" s="73"/>
      <c r="D16" s="73"/>
      <c r="E16" s="73"/>
      <c r="F16" s="60"/>
      <c r="G16" s="60"/>
      <c r="H16" s="60"/>
      <c r="I16" s="95"/>
    </row>
    <row r="17" spans="1:9" ht="12.75">
      <c r="A17" s="1" t="s">
        <v>160</v>
      </c>
      <c r="B17" s="1"/>
      <c r="C17" s="1"/>
      <c r="D17" s="1"/>
      <c r="E17" s="1"/>
      <c r="F17" s="60"/>
      <c r="G17" s="60"/>
      <c r="H17" s="60"/>
      <c r="I17" s="95"/>
    </row>
    <row r="18" spans="1:9" ht="12.75">
      <c r="A18" s="1" t="s">
        <v>180</v>
      </c>
      <c r="B18" s="73"/>
      <c r="C18" s="101" t="s">
        <v>185</v>
      </c>
      <c r="D18" s="73"/>
      <c r="E18" s="1" t="s">
        <v>186</v>
      </c>
      <c r="F18" s="60"/>
      <c r="G18" s="60"/>
      <c r="H18" s="72"/>
      <c r="I18" s="95"/>
    </row>
    <row r="19" spans="1:9" ht="12.75">
      <c r="A19" s="49">
        <v>1</v>
      </c>
      <c r="B19" s="116" t="s">
        <v>184</v>
      </c>
      <c r="C19" s="49">
        <v>200</v>
      </c>
      <c r="D19" s="116" t="s">
        <v>184</v>
      </c>
      <c r="E19" s="59">
        <v>25</v>
      </c>
      <c r="F19" s="66">
        <f>A19*C19*E19</f>
        <v>5000</v>
      </c>
      <c r="G19" s="64"/>
      <c r="H19" s="71"/>
      <c r="I19" s="95"/>
    </row>
    <row r="20" spans="1:9" ht="12.75">
      <c r="A20" s="49">
        <v>0</v>
      </c>
      <c r="B20" s="116" t="s">
        <v>184</v>
      </c>
      <c r="C20" s="49">
        <v>0</v>
      </c>
      <c r="D20" s="116" t="s">
        <v>184</v>
      </c>
      <c r="E20" s="53">
        <v>0</v>
      </c>
      <c r="F20" s="67"/>
      <c r="G20" s="51">
        <f>A20*C20*E20</f>
        <v>0</v>
      </c>
      <c r="H20" s="68"/>
      <c r="I20" s="95"/>
    </row>
    <row r="21" spans="1:9" ht="12.75">
      <c r="A21" s="49">
        <v>0</v>
      </c>
      <c r="B21" s="116" t="s">
        <v>184</v>
      </c>
      <c r="C21" s="49">
        <v>0</v>
      </c>
      <c r="D21" s="116" t="s">
        <v>184</v>
      </c>
      <c r="E21" s="53">
        <v>0</v>
      </c>
      <c r="F21" s="64"/>
      <c r="G21" s="54"/>
      <c r="H21" s="51">
        <f>A21*C21*E21</f>
        <v>0</v>
      </c>
      <c r="I21" s="95"/>
    </row>
    <row r="22" spans="1:9" ht="12.75">
      <c r="A22" s="73"/>
      <c r="B22" s="73"/>
      <c r="C22" s="73"/>
      <c r="D22" s="73"/>
      <c r="E22" s="73"/>
      <c r="F22" s="60"/>
      <c r="G22" s="60"/>
      <c r="H22" s="60"/>
      <c r="I22" s="95"/>
    </row>
    <row r="23" spans="1:9" ht="12.75">
      <c r="A23" s="6" t="s">
        <v>161</v>
      </c>
      <c r="B23" s="1"/>
      <c r="C23" s="1"/>
      <c r="D23" s="1"/>
      <c r="E23" s="1"/>
      <c r="F23" s="60"/>
      <c r="G23" s="60"/>
      <c r="H23" s="60"/>
      <c r="I23" s="95"/>
    </row>
    <row r="24" spans="1:9" ht="12.75">
      <c r="A24" s="1" t="s">
        <v>179</v>
      </c>
      <c r="B24" s="73"/>
      <c r="C24" s="101" t="s">
        <v>185</v>
      </c>
      <c r="D24" s="73"/>
      <c r="E24" s="1" t="s">
        <v>186</v>
      </c>
      <c r="F24" s="60"/>
      <c r="G24" s="60"/>
      <c r="H24" s="60"/>
      <c r="I24" s="95"/>
    </row>
    <row r="25" spans="1:9" ht="12.75">
      <c r="A25" s="49">
        <v>1</v>
      </c>
      <c r="B25" s="116" t="s">
        <v>184</v>
      </c>
      <c r="C25" s="49">
        <v>300</v>
      </c>
      <c r="D25" s="116" t="s">
        <v>184</v>
      </c>
      <c r="E25" s="59">
        <v>60</v>
      </c>
      <c r="F25" s="61">
        <f>A25*C25*E25</f>
        <v>18000</v>
      </c>
      <c r="G25" s="64"/>
      <c r="H25" s="54"/>
      <c r="I25" s="95"/>
    </row>
    <row r="26" spans="1:9" ht="12.75">
      <c r="A26" s="49">
        <v>0</v>
      </c>
      <c r="B26" s="116" t="s">
        <v>184</v>
      </c>
      <c r="C26" s="49">
        <v>0</v>
      </c>
      <c r="D26" s="116" t="s">
        <v>184</v>
      </c>
      <c r="E26" s="53">
        <v>0</v>
      </c>
      <c r="F26" s="52"/>
      <c r="G26" s="51">
        <f>A26*C26*E26</f>
        <v>0</v>
      </c>
      <c r="H26" s="56"/>
      <c r="I26" s="95"/>
    </row>
    <row r="27" spans="1:9" ht="12.75">
      <c r="A27" s="49">
        <v>0</v>
      </c>
      <c r="B27" s="116" t="s">
        <v>184</v>
      </c>
      <c r="C27" s="49">
        <v>0</v>
      </c>
      <c r="D27" s="116" t="s">
        <v>184</v>
      </c>
      <c r="E27" s="53">
        <v>0</v>
      </c>
      <c r="F27" s="64"/>
      <c r="G27" s="54"/>
      <c r="H27" s="51">
        <f>A27*C27*E27</f>
        <v>0</v>
      </c>
      <c r="I27" s="95"/>
    </row>
    <row r="28" spans="1:9" ht="12.75">
      <c r="A28" s="73"/>
      <c r="B28" s="73"/>
      <c r="C28" s="73"/>
      <c r="D28" s="73"/>
      <c r="E28" s="73"/>
      <c r="F28" s="60"/>
      <c r="G28" s="60"/>
      <c r="H28" s="60"/>
      <c r="I28" s="95"/>
    </row>
    <row r="29" spans="1:9" ht="12.75">
      <c r="A29" s="6" t="s">
        <v>162</v>
      </c>
      <c r="B29" s="1"/>
      <c r="C29" s="1"/>
      <c r="D29" s="1"/>
      <c r="E29" s="1"/>
      <c r="F29" s="60"/>
      <c r="G29" s="60"/>
      <c r="H29" s="60"/>
      <c r="I29" s="95"/>
    </row>
    <row r="30" spans="1:9" ht="12.75">
      <c r="A30" s="1" t="s">
        <v>178</v>
      </c>
      <c r="B30" s="73"/>
      <c r="C30" s="101" t="s">
        <v>185</v>
      </c>
      <c r="D30" s="73"/>
      <c r="E30" s="1" t="s">
        <v>186</v>
      </c>
      <c r="F30" s="60"/>
      <c r="G30" s="60"/>
      <c r="H30" s="60"/>
      <c r="I30" s="95"/>
    </row>
    <row r="31" spans="1:9" ht="12.75">
      <c r="A31" s="49">
        <v>6</v>
      </c>
      <c r="B31" s="118" t="s">
        <v>184</v>
      </c>
      <c r="C31" s="49">
        <v>200</v>
      </c>
      <c r="D31" s="118" t="s">
        <v>184</v>
      </c>
      <c r="E31" s="63">
        <v>7.03</v>
      </c>
      <c r="F31" s="61">
        <f>A31*C31*E31</f>
        <v>8436</v>
      </c>
      <c r="G31" s="64"/>
      <c r="H31" s="54"/>
      <c r="I31" s="95"/>
    </row>
    <row r="32" spans="1:9" ht="12.75">
      <c r="A32" s="49">
        <v>0</v>
      </c>
      <c r="B32" s="116" t="s">
        <v>184</v>
      </c>
      <c r="C32" s="49">
        <v>0</v>
      </c>
      <c r="D32" s="116" t="s">
        <v>184</v>
      </c>
      <c r="E32" s="53">
        <v>0</v>
      </c>
      <c r="F32" s="52"/>
      <c r="G32" s="51">
        <f>A32*C32*E32</f>
        <v>0</v>
      </c>
      <c r="H32" s="56"/>
      <c r="I32" s="95"/>
    </row>
    <row r="33" spans="1:9" ht="12.75">
      <c r="A33" s="49">
        <v>0</v>
      </c>
      <c r="B33" s="116" t="s">
        <v>184</v>
      </c>
      <c r="C33" s="49">
        <v>0</v>
      </c>
      <c r="D33" s="116" t="s">
        <v>184</v>
      </c>
      <c r="E33" s="53">
        <v>0</v>
      </c>
      <c r="F33" s="64"/>
      <c r="G33" s="54"/>
      <c r="H33" s="51">
        <f>A33*C33*E33</f>
        <v>0</v>
      </c>
      <c r="I33" s="95"/>
    </row>
    <row r="34" spans="1:9" ht="12.75">
      <c r="A34" s="73"/>
      <c r="B34" s="73"/>
      <c r="C34" s="73"/>
      <c r="D34" s="73"/>
      <c r="E34" s="73"/>
      <c r="F34" s="60"/>
      <c r="G34" s="60"/>
      <c r="H34" s="60"/>
      <c r="I34" s="95"/>
    </row>
    <row r="35" spans="1:9" ht="12.75">
      <c r="A35" s="1"/>
      <c r="B35" s="1"/>
      <c r="C35" s="1"/>
      <c r="D35" s="1"/>
      <c r="E35" s="1"/>
      <c r="F35" s="60"/>
      <c r="G35" s="60"/>
      <c r="H35" s="60"/>
      <c r="I35" s="95"/>
    </row>
    <row r="36" spans="1:9" ht="12.75">
      <c r="A36" s="6" t="s">
        <v>163</v>
      </c>
      <c r="B36" s="6"/>
      <c r="C36" s="1"/>
      <c r="D36" s="1"/>
      <c r="E36" s="1"/>
      <c r="F36" s="33">
        <v>0</v>
      </c>
      <c r="G36" s="33">
        <v>0</v>
      </c>
      <c r="H36" s="33">
        <v>0</v>
      </c>
      <c r="I36" s="95"/>
    </row>
    <row r="37" spans="1:9" ht="12.75">
      <c r="A37" s="1"/>
      <c r="B37" s="1"/>
      <c r="C37" s="1"/>
      <c r="D37" s="1"/>
      <c r="E37" s="1"/>
      <c r="F37" s="60"/>
      <c r="G37" s="60"/>
      <c r="H37" s="60"/>
      <c r="I37" s="95"/>
    </row>
    <row r="38" spans="1:9" ht="12.75">
      <c r="A38" s="12" t="s">
        <v>164</v>
      </c>
      <c r="B38" s="12"/>
      <c r="C38" s="12"/>
      <c r="D38" s="12"/>
      <c r="E38" s="12"/>
      <c r="F38" s="62">
        <f>F36+F31+F25+F19+F13+F7</f>
        <v>59921</v>
      </c>
      <c r="G38" s="62">
        <f>G36+G32+G26+G20+G14+G8</f>
        <v>0</v>
      </c>
      <c r="H38" s="62">
        <f>H36+H33+H27+H21+H15+H9</f>
        <v>0</v>
      </c>
      <c r="I38" s="95"/>
    </row>
    <row r="39" spans="1:9" ht="12.75">
      <c r="A39" s="1"/>
      <c r="B39" s="1"/>
      <c r="C39" s="1"/>
      <c r="D39" s="1"/>
      <c r="E39" s="1"/>
      <c r="F39" s="4"/>
      <c r="G39" s="4"/>
      <c r="H39" s="4"/>
      <c r="I39" s="95"/>
    </row>
    <row r="40" spans="1:9" ht="12.75">
      <c r="A40" s="1"/>
      <c r="B40" s="3" t="s">
        <v>165</v>
      </c>
      <c r="C40" s="1"/>
      <c r="D40" s="1"/>
      <c r="E40" s="1"/>
      <c r="F40" s="132">
        <v>0</v>
      </c>
      <c r="G40" s="132">
        <v>0</v>
      </c>
      <c r="H40" s="132">
        <v>0</v>
      </c>
      <c r="I40" s="95"/>
    </row>
    <row r="41" spans="1:9" ht="12.75">
      <c r="A41" s="1"/>
      <c r="B41" s="1" t="s">
        <v>166</v>
      </c>
      <c r="C41" s="1"/>
      <c r="D41" s="1"/>
      <c r="E41" s="1"/>
      <c r="F41" s="4"/>
      <c r="G41" s="4"/>
      <c r="H41" s="4"/>
      <c r="I41" s="95"/>
    </row>
    <row r="42" spans="1:9" ht="12.75">
      <c r="A42" s="1"/>
      <c r="B42" s="1"/>
      <c r="C42" s="1"/>
      <c r="D42" s="1"/>
      <c r="E42" s="1"/>
      <c r="F42" s="4"/>
      <c r="G42" s="4"/>
      <c r="H42" s="4"/>
      <c r="I42" s="95"/>
    </row>
    <row r="43" spans="1:9" ht="12.75">
      <c r="A43" s="1"/>
      <c r="B43" s="1"/>
      <c r="C43" s="1" t="s">
        <v>0</v>
      </c>
      <c r="D43" s="3" t="s">
        <v>167</v>
      </c>
      <c r="E43" s="1"/>
      <c r="F43" s="4"/>
      <c r="G43" s="4"/>
      <c r="H43" s="4"/>
      <c r="I43" s="95"/>
    </row>
    <row r="44" spans="1:12" ht="12.75">
      <c r="A44" s="1"/>
      <c r="B44" s="1"/>
      <c r="C44" s="1"/>
      <c r="D44" s="1"/>
      <c r="E44" s="1"/>
      <c r="F44" s="4"/>
      <c r="G44" s="4"/>
      <c r="H44" s="4"/>
      <c r="I44" s="95"/>
      <c r="L44" s="73"/>
    </row>
    <row r="45" spans="1:12" ht="12.75">
      <c r="A45" s="1"/>
      <c r="B45" s="55" t="s">
        <v>6</v>
      </c>
      <c r="C45" s="55" t="s">
        <v>157</v>
      </c>
      <c r="D45" s="55" t="s">
        <v>65</v>
      </c>
      <c r="E45" s="1"/>
      <c r="F45" s="4"/>
      <c r="G45" s="55" t="s">
        <v>6</v>
      </c>
      <c r="H45" s="55" t="s">
        <v>157</v>
      </c>
      <c r="I45" s="55" t="s">
        <v>65</v>
      </c>
      <c r="L45" s="73"/>
    </row>
    <row r="46" spans="1:12" ht="15.75">
      <c r="A46" s="130" t="s">
        <v>205</v>
      </c>
      <c r="B46" s="30">
        <v>0</v>
      </c>
      <c r="C46" s="30">
        <v>0</v>
      </c>
      <c r="D46" s="30">
        <v>0</v>
      </c>
      <c r="E46" s="131" t="s">
        <v>202</v>
      </c>
      <c r="F46" s="115"/>
      <c r="G46" s="42">
        <v>0</v>
      </c>
      <c r="H46" s="42">
        <v>0</v>
      </c>
      <c r="I46" s="42">
        <v>0</v>
      </c>
      <c r="J46" s="10"/>
      <c r="K46" s="5"/>
      <c r="L46" s="25"/>
    </row>
    <row r="47" spans="1:12" ht="15.75">
      <c r="A47" s="130" t="s">
        <v>204</v>
      </c>
      <c r="B47" s="41">
        <v>0</v>
      </c>
      <c r="C47" s="41">
        <v>0</v>
      </c>
      <c r="D47" s="41">
        <v>0</v>
      </c>
      <c r="E47" s="131" t="s">
        <v>200</v>
      </c>
      <c r="F47" s="1"/>
      <c r="G47" s="40">
        <v>0</v>
      </c>
      <c r="H47" s="40">
        <v>0</v>
      </c>
      <c r="I47" s="40">
        <v>0</v>
      </c>
      <c r="J47" s="10"/>
      <c r="K47" s="1"/>
      <c r="L47" s="25"/>
    </row>
    <row r="48" spans="1:12" ht="15.75">
      <c r="A48" s="130" t="s">
        <v>203</v>
      </c>
      <c r="B48" s="33">
        <v>0</v>
      </c>
      <c r="C48" s="33">
        <v>0</v>
      </c>
      <c r="D48" s="33">
        <v>0</v>
      </c>
      <c r="E48" s="131" t="s">
        <v>201</v>
      </c>
      <c r="F48" s="1"/>
      <c r="G48" s="40">
        <v>0</v>
      </c>
      <c r="H48" s="40">
        <v>0</v>
      </c>
      <c r="I48" s="40">
        <v>0</v>
      </c>
      <c r="J48" s="10"/>
      <c r="K48" s="1"/>
      <c r="L48" s="25"/>
    </row>
    <row r="49" spans="1:9" ht="12.75">
      <c r="A49" s="1"/>
      <c r="B49" s="1"/>
      <c r="C49" s="1"/>
      <c r="D49" s="1"/>
      <c r="E49" s="1"/>
      <c r="F49" s="1"/>
      <c r="G49" s="1"/>
      <c r="H49" s="1"/>
      <c r="I49" s="95"/>
    </row>
    <row r="50" spans="1:9" ht="12.75">
      <c r="A50" s="1"/>
      <c r="B50" s="1"/>
      <c r="C50" s="1"/>
      <c r="D50" s="1"/>
      <c r="E50" s="1"/>
      <c r="F50" s="1"/>
      <c r="G50" s="1"/>
      <c r="H50" s="1"/>
      <c r="I50" s="95"/>
    </row>
    <row r="51" spans="1:9" ht="12.75">
      <c r="A51" s="12" t="s">
        <v>168</v>
      </c>
      <c r="B51" s="12"/>
      <c r="C51" s="12"/>
      <c r="D51" s="12"/>
      <c r="E51" s="12"/>
      <c r="F51" s="22">
        <f>B46+B47+B48+G46+G47+G48</f>
        <v>0</v>
      </c>
      <c r="G51" s="22">
        <f>C46+C47+C48+H46+H47+H48</f>
        <v>0</v>
      </c>
      <c r="H51" s="22">
        <f>D46+D47+D48+I46+I47+I48</f>
        <v>0</v>
      </c>
      <c r="I51" s="95"/>
    </row>
    <row r="52" spans="1:9" ht="15.75">
      <c r="A52" s="10"/>
      <c r="B52" s="1"/>
      <c r="C52" s="115"/>
      <c r="D52" s="115"/>
      <c r="E52" s="115"/>
      <c r="F52" s="1"/>
      <c r="G52" s="1"/>
      <c r="H52" s="1"/>
      <c r="I52" s="95"/>
    </row>
    <row r="53" spans="1:9" ht="12.75">
      <c r="A53" s="1"/>
      <c r="B53" s="1"/>
      <c r="C53" s="1"/>
      <c r="D53" s="1"/>
      <c r="E53" s="1"/>
      <c r="F53" s="1"/>
      <c r="G53" s="1"/>
      <c r="H53" s="1"/>
      <c r="I53" s="95"/>
    </row>
    <row r="54" spans="1:9" ht="13.5" thickBot="1">
      <c r="A54" s="12"/>
      <c r="B54" s="12" t="s">
        <v>169</v>
      </c>
      <c r="C54" s="12"/>
      <c r="D54" s="12"/>
      <c r="E54" s="12"/>
      <c r="F54" s="23">
        <f>F51+F38</f>
        <v>59921</v>
      </c>
      <c r="G54" s="23">
        <f>G51+G38</f>
        <v>0</v>
      </c>
      <c r="H54" s="23">
        <f>H51+H38</f>
        <v>0</v>
      </c>
      <c r="I54" s="95"/>
    </row>
    <row r="55" spans="1:9" ht="13.5" thickTop="1">
      <c r="A55" s="1"/>
      <c r="B55" s="1"/>
      <c r="C55" s="1"/>
      <c r="D55" s="1"/>
      <c r="E55" s="1"/>
      <c r="F55" s="1"/>
      <c r="G55" s="1"/>
      <c r="H55" s="1"/>
      <c r="I55" s="11"/>
    </row>
    <row r="56" spans="1:9" ht="12.75">
      <c r="A56" s="1"/>
      <c r="B56" s="1"/>
      <c r="C56" s="1"/>
      <c r="D56" s="1"/>
      <c r="E56" s="1"/>
      <c r="F56" s="1"/>
      <c r="G56" s="1"/>
      <c r="H56" s="1"/>
      <c r="I56" s="95"/>
    </row>
    <row r="57" spans="1:9" ht="12.75">
      <c r="A57" s="1" t="s">
        <v>170</v>
      </c>
      <c r="B57" s="1"/>
      <c r="C57" s="1"/>
      <c r="D57" s="1"/>
      <c r="E57" s="1"/>
      <c r="F57" s="1"/>
      <c r="G57" s="1"/>
      <c r="H57" s="1"/>
      <c r="I57" s="95"/>
    </row>
    <row r="58" spans="1:9" ht="12.75">
      <c r="A58" s="1" t="s">
        <v>221</v>
      </c>
      <c r="B58" s="1"/>
      <c r="C58" s="1"/>
      <c r="D58" s="1"/>
      <c r="E58" s="1"/>
      <c r="F58" s="1"/>
      <c r="G58" s="1"/>
      <c r="H58" s="1"/>
      <c r="I58" s="95"/>
    </row>
    <row r="59" spans="1:9" ht="12.75">
      <c r="A59" s="1" t="s">
        <v>171</v>
      </c>
      <c r="B59" s="1"/>
      <c r="C59" s="1"/>
      <c r="D59" s="1"/>
      <c r="E59" s="1"/>
      <c r="F59" s="1"/>
      <c r="G59" s="1"/>
      <c r="H59" s="1"/>
      <c r="I59" s="95"/>
    </row>
    <row r="60" spans="1:9" ht="12.75">
      <c r="A60" s="1"/>
      <c r="B60" s="1"/>
      <c r="C60" s="1"/>
      <c r="D60" s="1"/>
      <c r="E60" s="1"/>
      <c r="F60" s="1"/>
      <c r="G60" s="1"/>
      <c r="H60" s="1"/>
      <c r="I60" s="95"/>
    </row>
    <row r="61" spans="1:9" ht="12.75">
      <c r="A61" s="155"/>
      <c r="B61" s="155"/>
      <c r="C61" s="155"/>
      <c r="D61" s="155"/>
      <c r="E61" s="155"/>
      <c r="F61" s="155"/>
      <c r="G61" s="155"/>
      <c r="H61" s="155"/>
      <c r="I61" s="155"/>
    </row>
    <row r="62" spans="1:9" ht="12.75">
      <c r="A62" s="150" t="s">
        <v>53</v>
      </c>
      <c r="B62" s="150"/>
      <c r="C62" s="150"/>
      <c r="D62" s="150"/>
      <c r="E62" s="150"/>
      <c r="F62" s="150"/>
      <c r="G62" s="150"/>
      <c r="H62" s="150"/>
      <c r="I62" s="150"/>
    </row>
    <row r="63" spans="1:9" ht="12.75">
      <c r="A63" s="150" t="s">
        <v>54</v>
      </c>
      <c r="B63" s="150"/>
      <c r="C63" s="150"/>
      <c r="D63" s="150"/>
      <c r="E63" s="150"/>
      <c r="F63" s="150"/>
      <c r="G63" s="150"/>
      <c r="H63" s="150"/>
      <c r="I63" s="150"/>
    </row>
    <row r="64" spans="1:9" ht="12.75">
      <c r="A64" s="150" t="s">
        <v>187</v>
      </c>
      <c r="B64" s="150"/>
      <c r="C64" s="150"/>
      <c r="D64" s="150"/>
      <c r="E64" s="150"/>
      <c r="F64" s="150"/>
      <c r="G64" s="150"/>
      <c r="H64" s="150"/>
      <c r="I64" s="150"/>
    </row>
    <row r="65" spans="1:9" ht="12.75">
      <c r="A65" s="149" t="s">
        <v>223</v>
      </c>
      <c r="B65" s="149"/>
      <c r="C65" s="149"/>
      <c r="D65" s="149"/>
      <c r="E65" s="149"/>
      <c r="F65" s="149"/>
      <c r="G65" s="149"/>
      <c r="H65" s="149"/>
      <c r="I65" s="149"/>
    </row>
  </sheetData>
  <sheetProtection sheet="1" objects="1" scenarios="1"/>
  <mergeCells count="6">
    <mergeCell ref="A61:I61"/>
    <mergeCell ref="A3:I3"/>
    <mergeCell ref="A64:I64"/>
    <mergeCell ref="A65:I65"/>
    <mergeCell ref="A62:I62"/>
    <mergeCell ref="A63:I63"/>
  </mergeCells>
  <printOptions/>
  <pageMargins left="0.75" right="0.75" top="0.5" bottom="0.2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IEEE</dc:creator>
  <cp:keywords/>
  <dc:description/>
  <cp:lastModifiedBy>Ashfaq (Kash) Husain</cp:lastModifiedBy>
  <cp:lastPrinted>2003-09-04T13:59:44Z</cp:lastPrinted>
  <dcterms:created xsi:type="dcterms:W3CDTF">2002-05-24T12:05:55Z</dcterms:created>
  <dcterms:modified xsi:type="dcterms:W3CDTF">2003-11-22T05:00:06Z</dcterms:modified>
  <cp:category/>
  <cp:version/>
  <cp:contentType/>
  <cp:contentStatus/>
</cp:coreProperties>
</file>