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SEC18\"/>
    </mc:Choice>
  </mc:AlternateContent>
  <bookViews>
    <workbookView xWindow="420" yWindow="585" windowWidth="23670" windowHeight="14955"/>
  </bookViews>
  <sheets>
    <sheet name="Summary" sheetId="1" r:id="rId1"/>
    <sheet name="Income Summary" sheetId="2" r:id="rId2"/>
    <sheet name="Registration Inc" sheetId="3" r:id="rId3"/>
    <sheet name="Expense" sheetId="4" r:id="rId4"/>
    <sheet name="Room Set" sheetId="5" r:id="rId5"/>
    <sheet name="Food" sheetId="6" r:id="rId6"/>
    <sheet name="Exp St Tech PreCol" sheetId="7" r:id="rId7"/>
    <sheet name="Publicity " sheetId="8" r:id="rId8"/>
    <sheet name="Office Exp" sheetId="9" r:id="rId9"/>
    <sheet name="Check Register" sheetId="10" r:id="rId10"/>
    <sheet name="Sheet1" sheetId="11" r:id="rId11"/>
  </sheets>
  <definedNames>
    <definedName name="_xlnm.PRINT_AREA" localSheetId="9">'Check Register'!$A$1:$I$39</definedName>
    <definedName name="_xlnm.PRINT_AREA" localSheetId="0">Summary!$A$2:$D$28</definedName>
    <definedName name="_xlnm.PRINT_TITLES" localSheetId="9">'Check Register'!$A$1:$Y$1</definedName>
    <definedName name="_xlnm.PRINT_TITLES" localSheetId="3">Expense!$A$2:$G$2</definedName>
  </definedNames>
  <calcPr calcId="171027"/>
</workbook>
</file>

<file path=xl/calcChain.xml><?xml version="1.0" encoding="utf-8"?>
<calcChain xmlns="http://schemas.openxmlformats.org/spreadsheetml/2006/main">
  <c r="U29" i="2" l="1"/>
  <c r="Q37" i="3" l="1"/>
  <c r="R35" i="3" l="1"/>
  <c r="R34" i="3"/>
  <c r="R31" i="3"/>
  <c r="R30" i="3"/>
  <c r="R23" i="3"/>
  <c r="R22" i="3"/>
  <c r="R19" i="3"/>
  <c r="R18" i="3"/>
  <c r="R17" i="3"/>
  <c r="R16" i="3"/>
  <c r="R13" i="3"/>
  <c r="R12" i="3"/>
  <c r="R9" i="3"/>
  <c r="R8" i="3"/>
  <c r="R7" i="3"/>
  <c r="R6" i="3"/>
  <c r="R5" i="3"/>
  <c r="R4" i="3"/>
  <c r="G19" i="8"/>
  <c r="U42" i="4"/>
  <c r="G17" i="8"/>
  <c r="U26" i="4"/>
  <c r="U25" i="4"/>
  <c r="U24" i="4"/>
  <c r="U23" i="4"/>
  <c r="U22" i="4"/>
  <c r="U21" i="4"/>
  <c r="U20" i="4"/>
  <c r="U19" i="4"/>
  <c r="U18" i="4"/>
  <c r="U15" i="4"/>
  <c r="U14" i="4"/>
  <c r="U13" i="4"/>
  <c r="K44" i="6"/>
  <c r="K43" i="6"/>
  <c r="K42" i="6"/>
  <c r="K41" i="6"/>
  <c r="K40" i="6"/>
  <c r="K37" i="6"/>
  <c r="K36" i="6"/>
  <c r="K33" i="6"/>
  <c r="K32" i="6"/>
  <c r="K31" i="6"/>
  <c r="K30" i="6"/>
  <c r="K27" i="6"/>
  <c r="K26" i="6"/>
  <c r="K23" i="6"/>
  <c r="K22" i="6"/>
  <c r="K19" i="6"/>
  <c r="K14" i="6"/>
  <c r="K16" i="6"/>
  <c r="K15" i="6"/>
  <c r="K12" i="6"/>
  <c r="K11" i="6"/>
  <c r="K10" i="6"/>
  <c r="K9" i="6"/>
  <c r="K6" i="6"/>
  <c r="K5" i="6"/>
  <c r="K4" i="6"/>
  <c r="G25" i="7"/>
  <c r="I3" i="9"/>
  <c r="L35" i="3" l="1"/>
  <c r="L34" i="3"/>
  <c r="L33" i="3"/>
  <c r="L30" i="3"/>
  <c r="L29" i="3"/>
  <c r="L26" i="3"/>
  <c r="L25" i="3"/>
  <c r="L23" i="3"/>
  <c r="L24" i="3"/>
  <c r="L20" i="3"/>
  <c r="L16" i="3"/>
  <c r="L15" i="3"/>
  <c r="L12" i="3"/>
  <c r="L11" i="3"/>
  <c r="L10" i="3"/>
  <c r="L8" i="3"/>
  <c r="L7" i="3"/>
  <c r="L6" i="3"/>
  <c r="L5" i="3"/>
  <c r="L4" i="3"/>
  <c r="I30" i="1" l="1"/>
  <c r="N18" i="1"/>
  <c r="N14" i="1"/>
  <c r="N8" i="1"/>
  <c r="N6" i="1"/>
  <c r="N5" i="1"/>
  <c r="N4" i="1"/>
  <c r="U8" i="2"/>
  <c r="T8" i="2"/>
  <c r="T10" i="2"/>
  <c r="T7" i="2"/>
  <c r="T6" i="2"/>
  <c r="T9" i="2"/>
  <c r="T5" i="2"/>
  <c r="U45" i="4"/>
  <c r="U44" i="4"/>
  <c r="U40" i="4"/>
  <c r="U39" i="4"/>
  <c r="U38" i="4"/>
  <c r="U37" i="4"/>
  <c r="U34" i="4"/>
  <c r="U33" i="4"/>
  <c r="U32" i="4"/>
  <c r="T10" i="4"/>
  <c r="U10" i="4" s="1"/>
  <c r="T9" i="4"/>
  <c r="U9" i="4" s="1"/>
  <c r="T8" i="4"/>
  <c r="U8" i="4" s="1"/>
  <c r="T7" i="4"/>
  <c r="U7" i="4" s="1"/>
  <c r="T6" i="4"/>
  <c r="U6" i="4" s="1"/>
  <c r="U4" i="4"/>
  <c r="T5" i="4"/>
  <c r="U5" i="4" s="1"/>
  <c r="I5" i="9" l="1"/>
  <c r="I14" i="9" l="1"/>
  <c r="U48" i="4" s="1"/>
  <c r="I12" i="9"/>
  <c r="I11" i="9"/>
  <c r="I10" i="9"/>
  <c r="I9" i="9"/>
  <c r="I8" i="9"/>
  <c r="I7" i="9"/>
  <c r="I6" i="9"/>
  <c r="I4" i="9"/>
  <c r="G7" i="8"/>
  <c r="G23" i="7"/>
  <c r="G16" i="7"/>
  <c r="G9" i="7"/>
  <c r="K48" i="6"/>
  <c r="K38" i="6"/>
  <c r="J33" i="6"/>
  <c r="K20" i="6"/>
  <c r="K7" i="6"/>
  <c r="W56" i="4"/>
  <c r="U56" i="4"/>
  <c r="W49" i="4"/>
  <c r="W42" i="4"/>
  <c r="W35" i="4"/>
  <c r="W30" i="4"/>
  <c r="U29" i="4"/>
  <c r="U30" i="4" s="1"/>
  <c r="W27" i="4"/>
  <c r="W16" i="4"/>
  <c r="W11" i="4"/>
  <c r="N38" i="4"/>
  <c r="N40" i="4" s="1"/>
  <c r="N33" i="4"/>
  <c r="N26" i="4"/>
  <c r="N20" i="4"/>
  <c r="N15" i="4"/>
  <c r="N16" i="4" s="1"/>
  <c r="N12" i="4"/>
  <c r="N13" i="4" s="1"/>
  <c r="N9" i="4"/>
  <c r="N8" i="4"/>
  <c r="N10" i="4" s="1"/>
  <c r="N7" i="4"/>
  <c r="N4" i="4"/>
  <c r="N5" i="4" s="1"/>
  <c r="S36" i="3"/>
  <c r="R36" i="3"/>
  <c r="U10" i="2" s="1"/>
  <c r="Q36" i="3"/>
  <c r="T35" i="3"/>
  <c r="T34" i="3"/>
  <c r="T36" i="3" s="1"/>
  <c r="S32" i="3"/>
  <c r="Q32" i="3"/>
  <c r="T31" i="3"/>
  <c r="T30" i="3"/>
  <c r="R32" i="3"/>
  <c r="U9" i="2" s="1"/>
  <c r="S28" i="3"/>
  <c r="R28" i="3"/>
  <c r="Q28" i="3"/>
  <c r="T27" i="3"/>
  <c r="R27" i="3"/>
  <c r="T26" i="3"/>
  <c r="R26" i="3"/>
  <c r="S24" i="3"/>
  <c r="Q24" i="3"/>
  <c r="T23" i="3"/>
  <c r="T22" i="3"/>
  <c r="R24" i="3"/>
  <c r="U7" i="2" s="1"/>
  <c r="S20" i="3"/>
  <c r="R20" i="3"/>
  <c r="U6" i="2" s="1"/>
  <c r="Q20" i="3"/>
  <c r="T19" i="3"/>
  <c r="T18" i="3"/>
  <c r="T17" i="3"/>
  <c r="T16" i="3"/>
  <c r="T20" i="3" s="1"/>
  <c r="S14" i="3"/>
  <c r="Q14" i="3"/>
  <c r="T13" i="3"/>
  <c r="T12" i="3"/>
  <c r="T14" i="3" s="1"/>
  <c r="R14" i="3"/>
  <c r="U5" i="2" s="1"/>
  <c r="S10" i="3"/>
  <c r="Q10" i="3"/>
  <c r="T4" i="2" s="1"/>
  <c r="T9" i="3"/>
  <c r="T8" i="3"/>
  <c r="T7" i="3"/>
  <c r="T6" i="3"/>
  <c r="T5" i="3"/>
  <c r="T4" i="3"/>
  <c r="R10" i="3"/>
  <c r="U4" i="2" s="1"/>
  <c r="K35" i="3"/>
  <c r="K31" i="3"/>
  <c r="L31" i="3"/>
  <c r="K27" i="3"/>
  <c r="K21" i="3"/>
  <c r="L19" i="3"/>
  <c r="L21" i="3" s="1"/>
  <c r="K17" i="3"/>
  <c r="L17" i="3"/>
  <c r="K13" i="3"/>
  <c r="L13" i="3"/>
  <c r="K8" i="3"/>
  <c r="O18" i="1"/>
  <c r="O17" i="1"/>
  <c r="O16" i="1"/>
  <c r="O15" i="1"/>
  <c r="O14" i="1"/>
  <c r="O13" i="1"/>
  <c r="O12" i="1"/>
  <c r="O11" i="1"/>
  <c r="O8" i="1"/>
  <c r="O7" i="1"/>
  <c r="O6" i="1"/>
  <c r="O5" i="1"/>
  <c r="O4" i="1"/>
  <c r="O3" i="1"/>
  <c r="O9" i="1" s="1"/>
  <c r="W34" i="2"/>
  <c r="U33" i="2"/>
  <c r="U32" i="2"/>
  <c r="U34" i="2" s="1"/>
  <c r="W30" i="2"/>
  <c r="U28" i="2"/>
  <c r="U30" i="2" s="1"/>
  <c r="N7" i="1" s="1"/>
  <c r="W26" i="2"/>
  <c r="U25" i="2"/>
  <c r="U24" i="2"/>
  <c r="U23" i="2"/>
  <c r="W21" i="2"/>
  <c r="U20" i="2"/>
  <c r="U19" i="2"/>
  <c r="U18" i="2"/>
  <c r="W16" i="2"/>
  <c r="U15" i="2"/>
  <c r="U16" i="2" s="1"/>
  <c r="U14" i="2"/>
  <c r="U13" i="2"/>
  <c r="W11" i="2"/>
  <c r="O19" i="1" l="1"/>
  <c r="L44" i="6"/>
  <c r="L38" i="6"/>
  <c r="L20" i="6"/>
  <c r="L7" i="6"/>
  <c r="I13" i="9"/>
  <c r="T24" i="3"/>
  <c r="N16" i="1"/>
  <c r="K17" i="6"/>
  <c r="K24" i="6"/>
  <c r="K34" i="6"/>
  <c r="K36" i="3"/>
  <c r="W35" i="2"/>
  <c r="L27" i="3"/>
  <c r="W57" i="4"/>
  <c r="T10" i="3"/>
  <c r="K28" i="6"/>
  <c r="U16" i="4"/>
  <c r="N12" i="1" s="1"/>
  <c r="U35" i="4"/>
  <c r="N15" i="1" s="1"/>
  <c r="O20" i="1"/>
  <c r="O23" i="1" s="1"/>
  <c r="O25" i="1" s="1"/>
  <c r="N42" i="4"/>
  <c r="T28" i="3"/>
  <c r="U21" i="2"/>
  <c r="U26" i="2"/>
  <c r="U11" i="2"/>
  <c r="N3" i="1" s="1"/>
  <c r="N9" i="1" s="1"/>
  <c r="X202" i="10"/>
  <c r="W202" i="10"/>
  <c r="V202" i="10"/>
  <c r="U202" i="10"/>
  <c r="T202" i="10"/>
  <c r="S202" i="10"/>
  <c r="R202" i="10"/>
  <c r="Q202" i="10"/>
  <c r="P202" i="10"/>
  <c r="O202" i="10"/>
  <c r="N202" i="10"/>
  <c r="M202" i="10"/>
  <c r="L202" i="10"/>
  <c r="K202" i="10"/>
  <c r="I202" i="10"/>
  <c r="J202" i="10" s="1"/>
  <c r="X201" i="10"/>
  <c r="W201" i="10"/>
  <c r="V201" i="10"/>
  <c r="U201" i="10"/>
  <c r="T201" i="10"/>
  <c r="S201" i="10"/>
  <c r="R201" i="10"/>
  <c r="Q201" i="10"/>
  <c r="P201" i="10"/>
  <c r="O201" i="10"/>
  <c r="N201" i="10"/>
  <c r="M201" i="10"/>
  <c r="L201" i="10"/>
  <c r="K201" i="10"/>
  <c r="I201" i="10"/>
  <c r="J201" i="10" s="1"/>
  <c r="X200" i="10"/>
  <c r="W200" i="10"/>
  <c r="V200" i="10"/>
  <c r="U200" i="10"/>
  <c r="T200" i="10"/>
  <c r="S200" i="10"/>
  <c r="R200" i="10"/>
  <c r="Q200" i="10"/>
  <c r="P200" i="10"/>
  <c r="O200" i="10"/>
  <c r="N200" i="10"/>
  <c r="M200" i="10"/>
  <c r="L200" i="10"/>
  <c r="K200" i="10"/>
  <c r="I200" i="10"/>
  <c r="J200" i="10" s="1"/>
  <c r="X199" i="10"/>
  <c r="W199" i="10"/>
  <c r="V199" i="10"/>
  <c r="U199" i="10"/>
  <c r="T199" i="10"/>
  <c r="S199" i="10"/>
  <c r="R199" i="10"/>
  <c r="Q199" i="10"/>
  <c r="P199" i="10"/>
  <c r="O199" i="10"/>
  <c r="N199" i="10"/>
  <c r="M199" i="10"/>
  <c r="L199" i="10"/>
  <c r="K199" i="10"/>
  <c r="I199" i="10"/>
  <c r="J199" i="10" s="1"/>
  <c r="X198" i="10"/>
  <c r="W198" i="10"/>
  <c r="V198" i="10"/>
  <c r="U198" i="10"/>
  <c r="T198" i="10"/>
  <c r="S198" i="10"/>
  <c r="R198" i="10"/>
  <c r="Q198" i="10"/>
  <c r="P198" i="10"/>
  <c r="O198" i="10"/>
  <c r="N198" i="10"/>
  <c r="M198" i="10"/>
  <c r="L198" i="10"/>
  <c r="K198" i="10"/>
  <c r="I198" i="10"/>
  <c r="J198" i="10" s="1"/>
  <c r="X197" i="10"/>
  <c r="W197" i="10"/>
  <c r="V197" i="10"/>
  <c r="U197" i="10"/>
  <c r="T197" i="10"/>
  <c r="S197" i="10"/>
  <c r="R197" i="10"/>
  <c r="Q197" i="10"/>
  <c r="P197" i="10"/>
  <c r="O197" i="10"/>
  <c r="N197" i="10"/>
  <c r="M197" i="10"/>
  <c r="L197" i="10"/>
  <c r="K197" i="10"/>
  <c r="I197" i="10"/>
  <c r="J197" i="10" s="1"/>
  <c r="X196" i="10"/>
  <c r="W196" i="10"/>
  <c r="V196" i="10"/>
  <c r="U196" i="10"/>
  <c r="T196" i="10"/>
  <c r="S196" i="10"/>
  <c r="R196" i="10"/>
  <c r="Q196" i="10"/>
  <c r="P196" i="10"/>
  <c r="O196" i="10"/>
  <c r="N196" i="10"/>
  <c r="M196" i="10"/>
  <c r="L196" i="10"/>
  <c r="K196" i="10"/>
  <c r="I196" i="10"/>
  <c r="J196" i="10" s="1"/>
  <c r="X195" i="10"/>
  <c r="W195" i="10"/>
  <c r="V195" i="10"/>
  <c r="U195" i="10"/>
  <c r="T195" i="10"/>
  <c r="S195" i="10"/>
  <c r="R195" i="10"/>
  <c r="Q195" i="10"/>
  <c r="P195" i="10"/>
  <c r="O195" i="10"/>
  <c r="N195" i="10"/>
  <c r="M195" i="10"/>
  <c r="L195" i="10"/>
  <c r="K195" i="10"/>
  <c r="I195" i="10"/>
  <c r="J195" i="10" s="1"/>
  <c r="X194" i="10"/>
  <c r="W194" i="10"/>
  <c r="V194" i="10"/>
  <c r="U194" i="10"/>
  <c r="T194" i="10"/>
  <c r="S194" i="10"/>
  <c r="R194" i="10"/>
  <c r="Q194" i="10"/>
  <c r="P194" i="10"/>
  <c r="O194" i="10"/>
  <c r="N194" i="10"/>
  <c r="M194" i="10"/>
  <c r="L194" i="10"/>
  <c r="K194" i="10"/>
  <c r="I194" i="10"/>
  <c r="J194" i="10" s="1"/>
  <c r="X193" i="10"/>
  <c r="W193" i="10"/>
  <c r="V193" i="10"/>
  <c r="U193" i="10"/>
  <c r="T193" i="10"/>
  <c r="S193" i="10"/>
  <c r="R193" i="10"/>
  <c r="Q193" i="10"/>
  <c r="P193" i="10"/>
  <c r="O193" i="10"/>
  <c r="N193" i="10"/>
  <c r="M193" i="10"/>
  <c r="L193" i="10"/>
  <c r="K193" i="10"/>
  <c r="I193" i="10"/>
  <c r="J193" i="10" s="1"/>
  <c r="X192" i="10"/>
  <c r="W192" i="10"/>
  <c r="V192" i="10"/>
  <c r="U192" i="10"/>
  <c r="T192" i="10"/>
  <c r="S192" i="10"/>
  <c r="R192" i="10"/>
  <c r="Q192" i="10"/>
  <c r="P192" i="10"/>
  <c r="O192" i="10"/>
  <c r="N192" i="10"/>
  <c r="M192" i="10"/>
  <c r="L192" i="10"/>
  <c r="K192" i="10"/>
  <c r="I192" i="10"/>
  <c r="J192" i="10" s="1"/>
  <c r="X191" i="10"/>
  <c r="W191" i="10"/>
  <c r="V191" i="10"/>
  <c r="U191" i="10"/>
  <c r="T191" i="10"/>
  <c r="S191" i="10"/>
  <c r="R191" i="10"/>
  <c r="Q191" i="10"/>
  <c r="P191" i="10"/>
  <c r="O191" i="10"/>
  <c r="N191" i="10"/>
  <c r="M191" i="10"/>
  <c r="L191" i="10"/>
  <c r="K191" i="10"/>
  <c r="I191" i="10"/>
  <c r="J191" i="10" s="1"/>
  <c r="X190" i="10"/>
  <c r="W190" i="10"/>
  <c r="V190" i="10"/>
  <c r="U190" i="10"/>
  <c r="T190" i="10"/>
  <c r="S190" i="10"/>
  <c r="R190" i="10"/>
  <c r="Q190" i="10"/>
  <c r="P190" i="10"/>
  <c r="O190" i="10"/>
  <c r="N190" i="10"/>
  <c r="M190" i="10"/>
  <c r="L190" i="10"/>
  <c r="K190" i="10"/>
  <c r="I190" i="10"/>
  <c r="J190" i="10" s="1"/>
  <c r="X189" i="10"/>
  <c r="W189" i="10"/>
  <c r="V189" i="10"/>
  <c r="U189" i="10"/>
  <c r="T189" i="10"/>
  <c r="S189" i="10"/>
  <c r="R189" i="10"/>
  <c r="Q189" i="10"/>
  <c r="P189" i="10"/>
  <c r="O189" i="10"/>
  <c r="N189" i="10"/>
  <c r="M189" i="10"/>
  <c r="L189" i="10"/>
  <c r="K189" i="10"/>
  <c r="I189" i="10"/>
  <c r="J189" i="10" s="1"/>
  <c r="X188" i="10"/>
  <c r="W188" i="10"/>
  <c r="V188" i="10"/>
  <c r="U188" i="10"/>
  <c r="T188" i="10"/>
  <c r="S188" i="10"/>
  <c r="R188" i="10"/>
  <c r="Q188" i="10"/>
  <c r="P188" i="10"/>
  <c r="O188" i="10"/>
  <c r="N188" i="10"/>
  <c r="M188" i="10"/>
  <c r="L188" i="10"/>
  <c r="K188" i="10"/>
  <c r="I188" i="10"/>
  <c r="J188" i="10" s="1"/>
  <c r="X187" i="10"/>
  <c r="W187" i="10"/>
  <c r="V187" i="10"/>
  <c r="U187" i="10"/>
  <c r="G35" i="4" s="1"/>
  <c r="D15" i="1" s="1"/>
  <c r="T187" i="10"/>
  <c r="S187" i="10"/>
  <c r="R187" i="10"/>
  <c r="Q187" i="10"/>
  <c r="G11" i="4" s="1"/>
  <c r="D11" i="1" s="1"/>
  <c r="P187" i="10"/>
  <c r="O187" i="10"/>
  <c r="N187" i="10"/>
  <c r="M187" i="10"/>
  <c r="G21" i="2" s="1"/>
  <c r="D5" i="1" s="1"/>
  <c r="L187" i="10"/>
  <c r="K187" i="10"/>
  <c r="I187" i="10"/>
  <c r="J187" i="10" s="1"/>
  <c r="X186" i="10"/>
  <c r="G56" i="4" s="1"/>
  <c r="D18" i="1" s="1"/>
  <c r="W186" i="10"/>
  <c r="V186" i="10"/>
  <c r="U186" i="10"/>
  <c r="T186" i="10"/>
  <c r="S186" i="10"/>
  <c r="R186" i="10"/>
  <c r="Q186" i="10"/>
  <c r="P186" i="10"/>
  <c r="O186" i="10"/>
  <c r="N186" i="10"/>
  <c r="M186" i="10"/>
  <c r="L186" i="10"/>
  <c r="K186" i="10"/>
  <c r="I186" i="10"/>
  <c r="J186" i="10" s="1"/>
  <c r="X185" i="10"/>
  <c r="W185" i="10"/>
  <c r="V185" i="10"/>
  <c r="U185" i="10"/>
  <c r="T185" i="10"/>
  <c r="S185" i="10"/>
  <c r="R185" i="10"/>
  <c r="Q185" i="10"/>
  <c r="P185" i="10"/>
  <c r="O185" i="10"/>
  <c r="N185" i="10"/>
  <c r="M185" i="10"/>
  <c r="L185" i="10"/>
  <c r="K185" i="10"/>
  <c r="I185" i="10"/>
  <c r="J185" i="10" s="1"/>
  <c r="X184" i="10"/>
  <c r="W184" i="10"/>
  <c r="V184" i="10"/>
  <c r="U184" i="10"/>
  <c r="T184" i="10"/>
  <c r="S184" i="10"/>
  <c r="R184" i="10"/>
  <c r="Q184" i="10"/>
  <c r="P184" i="10"/>
  <c r="O184" i="10"/>
  <c r="N184" i="10"/>
  <c r="M184" i="10"/>
  <c r="L184" i="10"/>
  <c r="K184" i="10"/>
  <c r="J184" i="10"/>
  <c r="I184" i="10"/>
  <c r="X183" i="10"/>
  <c r="W183" i="10"/>
  <c r="V183" i="10"/>
  <c r="U183" i="10"/>
  <c r="T183" i="10"/>
  <c r="S183" i="10"/>
  <c r="R183" i="10"/>
  <c r="Q183" i="10"/>
  <c r="P183" i="10"/>
  <c r="O183" i="10"/>
  <c r="N183" i="10"/>
  <c r="M183" i="10"/>
  <c r="L183" i="10"/>
  <c r="K183" i="10"/>
  <c r="J183" i="10"/>
  <c r="I183" i="10"/>
  <c r="X182" i="10"/>
  <c r="W182" i="10"/>
  <c r="V182" i="10"/>
  <c r="U182" i="10"/>
  <c r="T182" i="10"/>
  <c r="S182" i="10"/>
  <c r="R182" i="10"/>
  <c r="Q182" i="10"/>
  <c r="P182" i="10"/>
  <c r="O182" i="10"/>
  <c r="N182" i="10"/>
  <c r="M182" i="10"/>
  <c r="L182" i="10"/>
  <c r="K182" i="10"/>
  <c r="J182" i="10"/>
  <c r="I182" i="10"/>
  <c r="X181" i="10"/>
  <c r="W181" i="10"/>
  <c r="V181" i="10"/>
  <c r="U181" i="10"/>
  <c r="T181" i="10"/>
  <c r="S181" i="10"/>
  <c r="R181" i="10"/>
  <c r="Q181" i="10"/>
  <c r="P181" i="10"/>
  <c r="O181" i="10"/>
  <c r="N181" i="10"/>
  <c r="M181" i="10"/>
  <c r="L181" i="10"/>
  <c r="K181" i="10"/>
  <c r="J181" i="10"/>
  <c r="I181" i="10"/>
  <c r="X180" i="10"/>
  <c r="W180" i="10"/>
  <c r="V180" i="10"/>
  <c r="U180" i="10"/>
  <c r="T180" i="10"/>
  <c r="S180" i="10"/>
  <c r="R180" i="10"/>
  <c r="Q180" i="10"/>
  <c r="P180" i="10"/>
  <c r="O180" i="10"/>
  <c r="N180" i="10"/>
  <c r="M180" i="10"/>
  <c r="L180" i="10"/>
  <c r="K180" i="10"/>
  <c r="J180" i="10"/>
  <c r="I180" i="10"/>
  <c r="X179" i="10"/>
  <c r="W179" i="10"/>
  <c r="V179" i="10"/>
  <c r="U179" i="10"/>
  <c r="T179" i="10"/>
  <c r="S179" i="10"/>
  <c r="R179" i="10"/>
  <c r="Q179" i="10"/>
  <c r="P179" i="10"/>
  <c r="O179" i="10"/>
  <c r="N179" i="10"/>
  <c r="M179" i="10"/>
  <c r="L179" i="10"/>
  <c r="K179" i="10"/>
  <c r="J179" i="10"/>
  <c r="I179" i="10"/>
  <c r="X178" i="10"/>
  <c r="W178" i="10"/>
  <c r="V178" i="10"/>
  <c r="U178" i="10"/>
  <c r="T178" i="10"/>
  <c r="S178" i="10"/>
  <c r="R178" i="10"/>
  <c r="Q178" i="10"/>
  <c r="P178" i="10"/>
  <c r="O178" i="10"/>
  <c r="N178" i="10"/>
  <c r="M178" i="10"/>
  <c r="L178" i="10"/>
  <c r="K178" i="10"/>
  <c r="J178" i="10"/>
  <c r="I178" i="10"/>
  <c r="X177" i="10"/>
  <c r="W177" i="10"/>
  <c r="V177" i="10"/>
  <c r="U177" i="10"/>
  <c r="T177" i="10"/>
  <c r="S177" i="10"/>
  <c r="R177" i="10"/>
  <c r="Q177" i="10"/>
  <c r="P177" i="10"/>
  <c r="O177" i="10"/>
  <c r="N177" i="10"/>
  <c r="M177" i="10"/>
  <c r="L177" i="10"/>
  <c r="K177" i="10"/>
  <c r="J177" i="10"/>
  <c r="I177" i="10"/>
  <c r="X176" i="10"/>
  <c r="W176" i="10"/>
  <c r="V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X175" i="10"/>
  <c r="W175" i="10"/>
  <c r="V175" i="10"/>
  <c r="U175" i="10"/>
  <c r="T175" i="10"/>
  <c r="S175" i="10"/>
  <c r="R175" i="10"/>
  <c r="Q175" i="10"/>
  <c r="P175" i="10"/>
  <c r="O175" i="10"/>
  <c r="N175" i="10"/>
  <c r="M175" i="10"/>
  <c r="L175" i="10"/>
  <c r="K175" i="10"/>
  <c r="J175" i="10"/>
  <c r="I175" i="10"/>
  <c r="X174" i="10"/>
  <c r="W174" i="10"/>
  <c r="V174" i="10"/>
  <c r="U174" i="10"/>
  <c r="T174" i="10"/>
  <c r="S174" i="10"/>
  <c r="R174" i="10"/>
  <c r="Q174" i="10"/>
  <c r="P174" i="10"/>
  <c r="O174" i="10"/>
  <c r="N174" i="10"/>
  <c r="M174" i="10"/>
  <c r="L174" i="10"/>
  <c r="K174" i="10"/>
  <c r="J174" i="10"/>
  <c r="I174" i="10"/>
  <c r="X173" i="10"/>
  <c r="W173" i="10"/>
  <c r="V173" i="10"/>
  <c r="U173" i="10"/>
  <c r="T173" i="10"/>
  <c r="S173" i="10"/>
  <c r="R173" i="10"/>
  <c r="Q173" i="10"/>
  <c r="P173" i="10"/>
  <c r="O173" i="10"/>
  <c r="N173" i="10"/>
  <c r="M173" i="10"/>
  <c r="L173" i="10"/>
  <c r="K173" i="10"/>
  <c r="J173" i="10"/>
  <c r="I173" i="10"/>
  <c r="X172" i="10"/>
  <c r="W172" i="10"/>
  <c r="V172" i="10"/>
  <c r="U172" i="10"/>
  <c r="T172" i="10"/>
  <c r="S172" i="10"/>
  <c r="R172" i="10"/>
  <c r="Q172" i="10"/>
  <c r="P172" i="10"/>
  <c r="O172" i="10"/>
  <c r="N172" i="10"/>
  <c r="M172" i="10"/>
  <c r="L172" i="10"/>
  <c r="K172" i="10"/>
  <c r="J172" i="10"/>
  <c r="I172" i="10"/>
  <c r="X171" i="10"/>
  <c r="W171" i="10"/>
  <c r="V171" i="10"/>
  <c r="U171" i="10"/>
  <c r="T171" i="10"/>
  <c r="S171" i="10"/>
  <c r="R171" i="10"/>
  <c r="Q171" i="10"/>
  <c r="P171" i="10"/>
  <c r="O171" i="10"/>
  <c r="N171" i="10"/>
  <c r="M171" i="10"/>
  <c r="L171" i="10"/>
  <c r="K171" i="10"/>
  <c r="J171" i="10"/>
  <c r="I171" i="10"/>
  <c r="X170" i="10"/>
  <c r="W170" i="10"/>
  <c r="V170" i="10"/>
  <c r="U170" i="10"/>
  <c r="T170" i="10"/>
  <c r="S170" i="10"/>
  <c r="R170" i="10"/>
  <c r="Q170" i="10"/>
  <c r="P170" i="10"/>
  <c r="O170" i="10"/>
  <c r="N170" i="10"/>
  <c r="M170" i="10"/>
  <c r="L170" i="10"/>
  <c r="K170" i="10"/>
  <c r="J170" i="10"/>
  <c r="I170" i="10"/>
  <c r="X169" i="10"/>
  <c r="W169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X168" i="10"/>
  <c r="W168" i="10"/>
  <c r="V168" i="10"/>
  <c r="U168" i="10"/>
  <c r="T168" i="10"/>
  <c r="S168" i="10"/>
  <c r="R168" i="10"/>
  <c r="Q168" i="10"/>
  <c r="P168" i="10"/>
  <c r="O168" i="10"/>
  <c r="N168" i="10"/>
  <c r="M168" i="10"/>
  <c r="L168" i="10"/>
  <c r="K168" i="10"/>
  <c r="J168" i="10"/>
  <c r="I168" i="10"/>
  <c r="X167" i="10"/>
  <c r="W167" i="10"/>
  <c r="V167" i="10"/>
  <c r="U167" i="10"/>
  <c r="T167" i="10"/>
  <c r="S167" i="10"/>
  <c r="R167" i="10"/>
  <c r="Q167" i="10"/>
  <c r="P167" i="10"/>
  <c r="O167" i="10"/>
  <c r="N167" i="10"/>
  <c r="M167" i="10"/>
  <c r="L167" i="10"/>
  <c r="K167" i="10"/>
  <c r="J167" i="10"/>
  <c r="I167" i="10"/>
  <c r="X166" i="10"/>
  <c r="W166" i="10"/>
  <c r="V166" i="10"/>
  <c r="U166" i="10"/>
  <c r="T166" i="10"/>
  <c r="S166" i="10"/>
  <c r="R166" i="10"/>
  <c r="Q166" i="10"/>
  <c r="P166" i="10"/>
  <c r="O166" i="10"/>
  <c r="N166" i="10"/>
  <c r="M166" i="10"/>
  <c r="L166" i="10"/>
  <c r="K166" i="10"/>
  <c r="J166" i="10"/>
  <c r="I166" i="10"/>
  <c r="X165" i="10"/>
  <c r="W165" i="10"/>
  <c r="V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X164" i="10"/>
  <c r="W164" i="10"/>
  <c r="V164" i="10"/>
  <c r="U164" i="10"/>
  <c r="T164" i="10"/>
  <c r="S164" i="10"/>
  <c r="R164" i="10"/>
  <c r="Q164" i="10"/>
  <c r="P164" i="10"/>
  <c r="O164" i="10"/>
  <c r="N164" i="10"/>
  <c r="M164" i="10"/>
  <c r="L164" i="10"/>
  <c r="K164" i="10"/>
  <c r="J164" i="10"/>
  <c r="I164" i="10"/>
  <c r="X163" i="10"/>
  <c r="W163" i="10"/>
  <c r="V163" i="10"/>
  <c r="U163" i="10"/>
  <c r="T163" i="10"/>
  <c r="S163" i="10"/>
  <c r="R163" i="10"/>
  <c r="Q163" i="10"/>
  <c r="P163" i="10"/>
  <c r="O163" i="10"/>
  <c r="N163" i="10"/>
  <c r="M163" i="10"/>
  <c r="L163" i="10"/>
  <c r="K163" i="10"/>
  <c r="J163" i="10"/>
  <c r="I163" i="10"/>
  <c r="X162" i="10"/>
  <c r="W162" i="10"/>
  <c r="V162" i="10"/>
  <c r="U162" i="10"/>
  <c r="T162" i="10"/>
  <c r="S162" i="10"/>
  <c r="R162" i="10"/>
  <c r="Q162" i="10"/>
  <c r="P162" i="10"/>
  <c r="O162" i="10"/>
  <c r="N162" i="10"/>
  <c r="M162" i="10"/>
  <c r="L162" i="10"/>
  <c r="K162" i="10"/>
  <c r="J162" i="10"/>
  <c r="I162" i="10"/>
  <c r="X161" i="10"/>
  <c r="W161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X160" i="10"/>
  <c r="W160" i="10"/>
  <c r="V160" i="10"/>
  <c r="U160" i="10"/>
  <c r="T160" i="10"/>
  <c r="S160" i="10"/>
  <c r="R160" i="10"/>
  <c r="Q160" i="10"/>
  <c r="P160" i="10"/>
  <c r="O160" i="10"/>
  <c r="N160" i="10"/>
  <c r="M160" i="10"/>
  <c r="L160" i="10"/>
  <c r="K160" i="10"/>
  <c r="J160" i="10"/>
  <c r="I160" i="10"/>
  <c r="X159" i="10"/>
  <c r="W159" i="10"/>
  <c r="V159" i="10"/>
  <c r="U159" i="10"/>
  <c r="T159" i="10"/>
  <c r="S159" i="10"/>
  <c r="R159" i="10"/>
  <c r="Q159" i="10"/>
  <c r="P159" i="10"/>
  <c r="O159" i="10"/>
  <c r="N159" i="10"/>
  <c r="M159" i="10"/>
  <c r="L159" i="10"/>
  <c r="K159" i="10"/>
  <c r="J159" i="10"/>
  <c r="I159" i="10"/>
  <c r="X158" i="10"/>
  <c r="W158" i="10"/>
  <c r="V158" i="10"/>
  <c r="U158" i="10"/>
  <c r="T158" i="10"/>
  <c r="S158" i="10"/>
  <c r="R158" i="10"/>
  <c r="Q158" i="10"/>
  <c r="P158" i="10"/>
  <c r="O158" i="10"/>
  <c r="N158" i="10"/>
  <c r="M158" i="10"/>
  <c r="L158" i="10"/>
  <c r="K158" i="10"/>
  <c r="J158" i="10"/>
  <c r="I158" i="10"/>
  <c r="X157" i="10"/>
  <c r="W157" i="10"/>
  <c r="V157" i="10"/>
  <c r="U157" i="10"/>
  <c r="T157" i="10"/>
  <c r="S157" i="10"/>
  <c r="R157" i="10"/>
  <c r="Q157" i="10"/>
  <c r="P157" i="10"/>
  <c r="O157" i="10"/>
  <c r="N157" i="10"/>
  <c r="M157" i="10"/>
  <c r="L157" i="10"/>
  <c r="K157" i="10"/>
  <c r="J157" i="10"/>
  <c r="I157" i="10"/>
  <c r="X156" i="10"/>
  <c r="W156" i="10"/>
  <c r="V156" i="10"/>
  <c r="U156" i="10"/>
  <c r="T156" i="10"/>
  <c r="S156" i="10"/>
  <c r="R156" i="10"/>
  <c r="Q156" i="10"/>
  <c r="P156" i="10"/>
  <c r="O156" i="10"/>
  <c r="N156" i="10"/>
  <c r="M156" i="10"/>
  <c r="L156" i="10"/>
  <c r="K156" i="10"/>
  <c r="J156" i="10"/>
  <c r="I156" i="10"/>
  <c r="X155" i="10"/>
  <c r="W155" i="10"/>
  <c r="V155" i="10"/>
  <c r="U155" i="10"/>
  <c r="T155" i="10"/>
  <c r="S155" i="10"/>
  <c r="R155" i="10"/>
  <c r="Q155" i="10"/>
  <c r="P155" i="10"/>
  <c r="O155" i="10"/>
  <c r="N155" i="10"/>
  <c r="M155" i="10"/>
  <c r="L155" i="10"/>
  <c r="K155" i="10"/>
  <c r="J155" i="10"/>
  <c r="I155" i="10"/>
  <c r="X154" i="10"/>
  <c r="W154" i="10"/>
  <c r="V154" i="10"/>
  <c r="U154" i="10"/>
  <c r="T154" i="10"/>
  <c r="S154" i="10"/>
  <c r="R154" i="10"/>
  <c r="Q154" i="10"/>
  <c r="P154" i="10"/>
  <c r="O154" i="10"/>
  <c r="N154" i="10"/>
  <c r="M154" i="10"/>
  <c r="L154" i="10"/>
  <c r="K154" i="10"/>
  <c r="J154" i="10"/>
  <c r="I154" i="10"/>
  <c r="X153" i="10"/>
  <c r="W153" i="10"/>
  <c r="V153" i="10"/>
  <c r="U153" i="10"/>
  <c r="T153" i="10"/>
  <c r="S153" i="10"/>
  <c r="R153" i="10"/>
  <c r="Q153" i="10"/>
  <c r="P153" i="10"/>
  <c r="O153" i="10"/>
  <c r="N153" i="10"/>
  <c r="M153" i="10"/>
  <c r="L153" i="10"/>
  <c r="K153" i="10"/>
  <c r="J153" i="10"/>
  <c r="I153" i="10"/>
  <c r="X152" i="10"/>
  <c r="W152" i="10"/>
  <c r="V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X151" i="10"/>
  <c r="W151" i="10"/>
  <c r="V151" i="10"/>
  <c r="U151" i="10"/>
  <c r="T151" i="10"/>
  <c r="S151" i="10"/>
  <c r="R151" i="10"/>
  <c r="Q151" i="10"/>
  <c r="P151" i="10"/>
  <c r="O151" i="10"/>
  <c r="N151" i="10"/>
  <c r="M151" i="10"/>
  <c r="L151" i="10"/>
  <c r="K151" i="10"/>
  <c r="J151" i="10"/>
  <c r="I151" i="10"/>
  <c r="X150" i="10"/>
  <c r="W150" i="10"/>
  <c r="V150" i="10"/>
  <c r="U150" i="10"/>
  <c r="T150" i="10"/>
  <c r="S150" i="10"/>
  <c r="R150" i="10"/>
  <c r="Q150" i="10"/>
  <c r="P150" i="10"/>
  <c r="O150" i="10"/>
  <c r="N150" i="10"/>
  <c r="M150" i="10"/>
  <c r="L150" i="10"/>
  <c r="K150" i="10"/>
  <c r="J150" i="10"/>
  <c r="I150" i="10"/>
  <c r="X149" i="10"/>
  <c r="W149" i="10"/>
  <c r="V149" i="10"/>
  <c r="U149" i="10"/>
  <c r="T149" i="10"/>
  <c r="S149" i="10"/>
  <c r="R149" i="10"/>
  <c r="Q149" i="10"/>
  <c r="P149" i="10"/>
  <c r="O149" i="10"/>
  <c r="N149" i="10"/>
  <c r="M149" i="10"/>
  <c r="L149" i="10"/>
  <c r="K149" i="10"/>
  <c r="J149" i="10"/>
  <c r="I149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X146" i="10"/>
  <c r="W146" i="10"/>
  <c r="V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X144" i="10"/>
  <c r="W144" i="10"/>
  <c r="V144" i="10"/>
  <c r="U144" i="10"/>
  <c r="T144" i="10"/>
  <c r="S144" i="10"/>
  <c r="R144" i="10"/>
  <c r="Q144" i="10"/>
  <c r="P144" i="10"/>
  <c r="O144" i="10"/>
  <c r="N144" i="10"/>
  <c r="M144" i="10"/>
  <c r="L144" i="10"/>
  <c r="K144" i="10"/>
  <c r="J144" i="10"/>
  <c r="I144" i="10"/>
  <c r="X143" i="10"/>
  <c r="W143" i="10"/>
  <c r="V143" i="10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X142" i="10"/>
  <c r="W142" i="10"/>
  <c r="V142" i="10"/>
  <c r="U142" i="10"/>
  <c r="T142" i="10"/>
  <c r="S142" i="10"/>
  <c r="R142" i="10"/>
  <c r="Q142" i="10"/>
  <c r="P142" i="10"/>
  <c r="O142" i="10"/>
  <c r="N142" i="10"/>
  <c r="M142" i="10"/>
  <c r="L142" i="10"/>
  <c r="K142" i="10"/>
  <c r="J142" i="10"/>
  <c r="I142" i="10"/>
  <c r="X141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K141" i="10"/>
  <c r="J141" i="10"/>
  <c r="I141" i="10"/>
  <c r="X140" i="10"/>
  <c r="W140" i="10"/>
  <c r="V140" i="10"/>
  <c r="U140" i="10"/>
  <c r="T140" i="10"/>
  <c r="S140" i="10"/>
  <c r="R140" i="10"/>
  <c r="Q140" i="10"/>
  <c r="P140" i="10"/>
  <c r="O140" i="10"/>
  <c r="N140" i="10"/>
  <c r="M140" i="10"/>
  <c r="L140" i="10"/>
  <c r="K140" i="10"/>
  <c r="J140" i="10"/>
  <c r="I140" i="10"/>
  <c r="X139" i="10"/>
  <c r="W139" i="10"/>
  <c r="V139" i="10"/>
  <c r="U139" i="10"/>
  <c r="T139" i="10"/>
  <c r="S139" i="10"/>
  <c r="R139" i="10"/>
  <c r="Q139" i="10"/>
  <c r="P139" i="10"/>
  <c r="O139" i="10"/>
  <c r="N139" i="10"/>
  <c r="M139" i="10"/>
  <c r="L139" i="10"/>
  <c r="K139" i="10"/>
  <c r="J139" i="10"/>
  <c r="I139" i="10"/>
  <c r="X138" i="10"/>
  <c r="W138" i="10"/>
  <c r="V138" i="10"/>
  <c r="U138" i="10"/>
  <c r="T138" i="10"/>
  <c r="S138" i="10"/>
  <c r="R138" i="10"/>
  <c r="Q138" i="10"/>
  <c r="P138" i="10"/>
  <c r="O138" i="10"/>
  <c r="N138" i="10"/>
  <c r="M138" i="10"/>
  <c r="L138" i="10"/>
  <c r="K138" i="10"/>
  <c r="J138" i="10"/>
  <c r="I138" i="10"/>
  <c r="X137" i="10"/>
  <c r="W137" i="10"/>
  <c r="V137" i="10"/>
  <c r="U137" i="10"/>
  <c r="T137" i="10"/>
  <c r="S137" i="10"/>
  <c r="R137" i="10"/>
  <c r="Q137" i="10"/>
  <c r="P137" i="10"/>
  <c r="O137" i="10"/>
  <c r="N137" i="10"/>
  <c r="M137" i="10"/>
  <c r="L137" i="10"/>
  <c r="K137" i="10"/>
  <c r="J137" i="10"/>
  <c r="I137" i="10"/>
  <c r="X136" i="10"/>
  <c r="W136" i="10"/>
  <c r="V136" i="10"/>
  <c r="U136" i="10"/>
  <c r="T136" i="10"/>
  <c r="S136" i="10"/>
  <c r="R136" i="10"/>
  <c r="Q136" i="10"/>
  <c r="P136" i="10"/>
  <c r="O136" i="10"/>
  <c r="N136" i="10"/>
  <c r="M136" i="10"/>
  <c r="L136" i="10"/>
  <c r="K136" i="10"/>
  <c r="J136" i="10"/>
  <c r="I136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X132" i="10"/>
  <c r="W132" i="10"/>
  <c r="V132" i="10"/>
  <c r="U132" i="10"/>
  <c r="T132" i="10"/>
  <c r="S132" i="10"/>
  <c r="R132" i="10"/>
  <c r="Q132" i="10"/>
  <c r="P132" i="10"/>
  <c r="O132" i="10"/>
  <c r="N132" i="10"/>
  <c r="M132" i="10"/>
  <c r="L132" i="10"/>
  <c r="K132" i="10"/>
  <c r="J132" i="10"/>
  <c r="I132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J126" i="10"/>
  <c r="I126" i="10"/>
  <c r="X125" i="10"/>
  <c r="W125" i="10"/>
  <c r="V125" i="10"/>
  <c r="U125" i="10"/>
  <c r="T125" i="10"/>
  <c r="S125" i="10"/>
  <c r="R125" i="10"/>
  <c r="Q125" i="10"/>
  <c r="P125" i="10"/>
  <c r="O125" i="10"/>
  <c r="N125" i="10"/>
  <c r="M125" i="10"/>
  <c r="L125" i="10"/>
  <c r="K125" i="10"/>
  <c r="J125" i="10"/>
  <c r="I125" i="10"/>
  <c r="X124" i="10"/>
  <c r="W124" i="10"/>
  <c r="V124" i="10"/>
  <c r="U124" i="10"/>
  <c r="T124" i="10"/>
  <c r="S124" i="10"/>
  <c r="R124" i="10"/>
  <c r="Q124" i="10"/>
  <c r="P124" i="10"/>
  <c r="O124" i="10"/>
  <c r="N124" i="10"/>
  <c r="M124" i="10"/>
  <c r="L124" i="10"/>
  <c r="K124" i="10"/>
  <c r="J124" i="10"/>
  <c r="I124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X2" i="10"/>
  <c r="W2" i="10"/>
  <c r="V2" i="10"/>
  <c r="G42" i="4" s="1"/>
  <c r="D16" i="1" s="1"/>
  <c r="U2" i="10"/>
  <c r="T2" i="10"/>
  <c r="G30" i="4" s="1"/>
  <c r="D14" i="1" s="1"/>
  <c r="S2" i="10"/>
  <c r="R2" i="10"/>
  <c r="G16" i="4" s="1"/>
  <c r="D12" i="1" s="1"/>
  <c r="Q2" i="10"/>
  <c r="P2" i="10"/>
  <c r="G34" i="2" s="1"/>
  <c r="D8" i="1" s="1"/>
  <c r="O2" i="10"/>
  <c r="N2" i="10"/>
  <c r="G26" i="2" s="1"/>
  <c r="D6" i="1" s="1"/>
  <c r="M2" i="10"/>
  <c r="L2" i="10"/>
  <c r="G16" i="2" s="1"/>
  <c r="D4" i="1" s="1"/>
  <c r="K2" i="10"/>
  <c r="J2" i="10"/>
  <c r="I2" i="10"/>
  <c r="D14" i="9"/>
  <c r="E48" i="4" s="1"/>
  <c r="D12" i="9"/>
  <c r="D11" i="9"/>
  <c r="D10" i="9"/>
  <c r="D9" i="9"/>
  <c r="D8" i="9"/>
  <c r="D7" i="9"/>
  <c r="D6" i="9"/>
  <c r="D4" i="9"/>
  <c r="E45" i="4" s="1"/>
  <c r="D3" i="9"/>
  <c r="E44" i="4" s="1"/>
  <c r="B17" i="8"/>
  <c r="E40" i="4" s="1"/>
  <c r="B7" i="8"/>
  <c r="E37" i="4" s="1"/>
  <c r="B23" i="7"/>
  <c r="B16" i="7"/>
  <c r="E33" i="4" s="1"/>
  <c r="B9" i="7"/>
  <c r="D43" i="6"/>
  <c r="D42" i="6"/>
  <c r="D41" i="6"/>
  <c r="D40" i="6"/>
  <c r="D37" i="6"/>
  <c r="D36" i="6"/>
  <c r="C33" i="6"/>
  <c r="D33" i="6" s="1"/>
  <c r="D32" i="6"/>
  <c r="D31" i="6"/>
  <c r="D30" i="6"/>
  <c r="D27" i="6"/>
  <c r="D28" i="6" s="1"/>
  <c r="E28" i="6" s="1"/>
  <c r="D26" i="6"/>
  <c r="D23" i="6"/>
  <c r="D22" i="6"/>
  <c r="D24" i="6" s="1"/>
  <c r="D19" i="6"/>
  <c r="D20" i="6" s="1"/>
  <c r="E20" i="6" s="1"/>
  <c r="D16" i="6"/>
  <c r="D15" i="6"/>
  <c r="D14" i="6"/>
  <c r="D11" i="6"/>
  <c r="D10" i="6"/>
  <c r="D9" i="6"/>
  <c r="D6" i="6"/>
  <c r="D5" i="6"/>
  <c r="D4" i="6"/>
  <c r="E54" i="4"/>
  <c r="E56" i="4" s="1"/>
  <c r="C18" i="1" s="1"/>
  <c r="E39" i="4"/>
  <c r="E38" i="4"/>
  <c r="E34" i="4"/>
  <c r="E32" i="4"/>
  <c r="E29" i="4"/>
  <c r="E30" i="4" s="1"/>
  <c r="C14" i="1" s="1"/>
  <c r="E15" i="4"/>
  <c r="E14" i="4"/>
  <c r="E13" i="4"/>
  <c r="D10" i="4"/>
  <c r="E10" i="4" s="1"/>
  <c r="D9" i="4"/>
  <c r="F9" i="4" s="1"/>
  <c r="D8" i="4"/>
  <c r="F8" i="4" s="1"/>
  <c r="D7" i="4"/>
  <c r="E7" i="4" s="1"/>
  <c r="D6" i="4"/>
  <c r="E6" i="4" s="1"/>
  <c r="D5" i="4"/>
  <c r="E5" i="4" s="1"/>
  <c r="F4" i="4"/>
  <c r="E4" i="4"/>
  <c r="E36" i="3"/>
  <c r="C36" i="3"/>
  <c r="D10" i="2" s="1"/>
  <c r="F35" i="3"/>
  <c r="D35" i="3"/>
  <c r="F34" i="3"/>
  <c r="F36" i="3" s="1"/>
  <c r="D34" i="3"/>
  <c r="D36" i="3" s="1"/>
  <c r="E10" i="2" s="1"/>
  <c r="E32" i="3"/>
  <c r="C32" i="3"/>
  <c r="D9" i="2" s="1"/>
  <c r="F31" i="3"/>
  <c r="D31" i="3"/>
  <c r="F30" i="3"/>
  <c r="D30" i="3"/>
  <c r="E28" i="3"/>
  <c r="C28" i="3"/>
  <c r="D8" i="2" s="1"/>
  <c r="F27" i="3"/>
  <c r="D27" i="3"/>
  <c r="F26" i="3"/>
  <c r="D26" i="3"/>
  <c r="D28" i="3" s="1"/>
  <c r="E8" i="2" s="1"/>
  <c r="E24" i="3"/>
  <c r="C24" i="3"/>
  <c r="D7" i="2" s="1"/>
  <c r="F23" i="3"/>
  <c r="D23" i="3"/>
  <c r="F22" i="3"/>
  <c r="D22" i="3"/>
  <c r="E20" i="3"/>
  <c r="C20" i="3"/>
  <c r="D6" i="2" s="1"/>
  <c r="F19" i="3"/>
  <c r="D19" i="3"/>
  <c r="F18" i="3"/>
  <c r="D18" i="3"/>
  <c r="F17" i="3"/>
  <c r="D17" i="3"/>
  <c r="F16" i="3"/>
  <c r="F20" i="3" s="1"/>
  <c r="D16" i="3"/>
  <c r="D20" i="3" s="1"/>
  <c r="E6" i="2" s="1"/>
  <c r="E14" i="3"/>
  <c r="C14" i="3"/>
  <c r="F13" i="3"/>
  <c r="D13" i="3"/>
  <c r="F12" i="3"/>
  <c r="D12" i="3"/>
  <c r="E10" i="3"/>
  <c r="C10" i="3"/>
  <c r="D4" i="2" s="1"/>
  <c r="F9" i="3"/>
  <c r="D9" i="3"/>
  <c r="F8" i="3"/>
  <c r="D8" i="3"/>
  <c r="F7" i="3"/>
  <c r="D7" i="3"/>
  <c r="F6" i="3"/>
  <c r="D6" i="3"/>
  <c r="F5" i="3"/>
  <c r="D5" i="3"/>
  <c r="F4" i="3"/>
  <c r="F10" i="3" s="1"/>
  <c r="D4" i="3"/>
  <c r="D10" i="3" s="1"/>
  <c r="E4" i="2" s="1"/>
  <c r="E33" i="2"/>
  <c r="E32" i="2"/>
  <c r="E34" i="2" s="1"/>
  <c r="C8" i="1" s="1"/>
  <c r="G30" i="2"/>
  <c r="D7" i="1" s="1"/>
  <c r="E28" i="2"/>
  <c r="E30" i="2" s="1"/>
  <c r="C7" i="1" s="1"/>
  <c r="E25" i="2"/>
  <c r="E24" i="2"/>
  <c r="E23" i="2"/>
  <c r="E20" i="2"/>
  <c r="E19" i="2"/>
  <c r="E18" i="2"/>
  <c r="E21" i="2" s="1"/>
  <c r="C5" i="1" s="1"/>
  <c r="E15" i="2"/>
  <c r="E14" i="2"/>
  <c r="E13" i="2"/>
  <c r="L34" i="6" l="1"/>
  <c r="L28" i="6"/>
  <c r="L24" i="6"/>
  <c r="L17" i="6"/>
  <c r="L12" i="6"/>
  <c r="I16" i="9"/>
  <c r="U46" i="4"/>
  <c r="U49" i="4" s="1"/>
  <c r="N17" i="1" s="1"/>
  <c r="N27" i="1"/>
  <c r="U11" i="4"/>
  <c r="N11" i="1" s="1"/>
  <c r="G11" i="2"/>
  <c r="D3" i="1" s="1"/>
  <c r="D9" i="1" s="1"/>
  <c r="G27" i="4"/>
  <c r="D13" i="1" s="1"/>
  <c r="D19" i="1" s="1"/>
  <c r="D13" i="9"/>
  <c r="E46" i="4" s="1"/>
  <c r="G49" i="4"/>
  <c r="D17" i="1" s="1"/>
  <c r="E49" i="4"/>
  <c r="C17" i="1" s="1"/>
  <c r="E9" i="4"/>
  <c r="O24" i="1"/>
  <c r="F6" i="4"/>
  <c r="F10" i="4"/>
  <c r="T32" i="3"/>
  <c r="T11" i="2" s="1"/>
  <c r="U35" i="2"/>
  <c r="D14" i="3"/>
  <c r="E5" i="2" s="1"/>
  <c r="C37" i="3"/>
  <c r="C48" i="6" s="1"/>
  <c r="D48" i="6" s="1"/>
  <c r="D24" i="3"/>
  <c r="E7" i="2" s="1"/>
  <c r="D32" i="3"/>
  <c r="E9" i="2" s="1"/>
  <c r="F5" i="4"/>
  <c r="E16" i="4"/>
  <c r="C12" i="1" s="1"/>
  <c r="E42" i="4"/>
  <c r="C16" i="1" s="1"/>
  <c r="F14" i="3"/>
  <c r="F24" i="3"/>
  <c r="D44" i="6"/>
  <c r="E44" i="6" s="1"/>
  <c r="E35" i="4"/>
  <c r="C15" i="1" s="1"/>
  <c r="E16" i="2"/>
  <c r="C4" i="1" s="1"/>
  <c r="D12" i="6"/>
  <c r="E12" i="6" s="1"/>
  <c r="D38" i="6"/>
  <c r="D7" i="6"/>
  <c r="E18" i="4" s="1"/>
  <c r="E24" i="6"/>
  <c r="E22" i="4"/>
  <c r="D17" i="6"/>
  <c r="E17" i="6" s="1"/>
  <c r="E26" i="2"/>
  <c r="C6" i="1" s="1"/>
  <c r="E20" i="4"/>
  <c r="G35" i="2"/>
  <c r="D34" i="6"/>
  <c r="E38" i="6"/>
  <c r="E25" i="4"/>
  <c r="D5" i="2"/>
  <c r="D11" i="2" s="1"/>
  <c r="E8" i="4"/>
  <c r="E11" i="4" s="1"/>
  <c r="E57" i="4" s="1"/>
  <c r="E19" i="4"/>
  <c r="E23" i="4"/>
  <c r="F28" i="3"/>
  <c r="F32" i="3" s="1"/>
  <c r="F7" i="4"/>
  <c r="E21" i="4"/>
  <c r="L46" i="6" l="1"/>
  <c r="L48" i="6" s="1"/>
  <c r="U27" i="4"/>
  <c r="N13" i="1" s="1"/>
  <c r="N19" i="1" s="1"/>
  <c r="N28" i="1" s="1"/>
  <c r="U57" i="4"/>
  <c r="E26" i="4"/>
  <c r="G57" i="4"/>
  <c r="E11" i="2"/>
  <c r="C3" i="1" s="1"/>
  <c r="C9" i="1" s="1"/>
  <c r="C27" i="1" s="1"/>
  <c r="D20" i="1"/>
  <c r="D23" i="1" s="1"/>
  <c r="D25" i="1" s="1"/>
  <c r="E7" i="6"/>
  <c r="C11" i="1"/>
  <c r="E24" i="4"/>
  <c r="E27" i="4" s="1"/>
  <c r="C13" i="1" s="1"/>
  <c r="E34" i="6"/>
  <c r="E46" i="6" s="1"/>
  <c r="E48" i="6" s="1"/>
  <c r="N20" i="1" l="1"/>
  <c r="N23" i="1" s="1"/>
  <c r="N24" i="1" s="1"/>
  <c r="N30" i="1"/>
  <c r="D24" i="1"/>
  <c r="E35" i="2"/>
  <c r="C19" i="1"/>
  <c r="C30" i="1" s="1"/>
  <c r="N25" i="1" l="1"/>
  <c r="C28" i="1"/>
  <c r="C20" i="1"/>
  <c r="C23" i="1" s="1"/>
  <c r="C25" i="1" l="1"/>
  <c r="C24" i="1"/>
</calcChain>
</file>

<file path=xl/sharedStrings.xml><?xml version="1.0" encoding="utf-8"?>
<sst xmlns="http://schemas.openxmlformats.org/spreadsheetml/2006/main" count="927" uniqueCount="251">
  <si>
    <t>Income</t>
  </si>
  <si>
    <t>Description</t>
  </si>
  <si>
    <t>Budget</t>
  </si>
  <si>
    <t>Actual</t>
  </si>
  <si>
    <t>A-1</t>
  </si>
  <si>
    <t>Registration Fees</t>
  </si>
  <si>
    <t>A-2</t>
  </si>
  <si>
    <t>Conference Publications</t>
  </si>
  <si>
    <t>A-3</t>
  </si>
  <si>
    <t>Exhibits</t>
  </si>
  <si>
    <t>A-4</t>
  </si>
  <si>
    <t>Sponsors</t>
  </si>
  <si>
    <t>A-5</t>
  </si>
  <si>
    <t>Seminars</t>
  </si>
  <si>
    <t>A-6</t>
  </si>
  <si>
    <t>Other Income</t>
  </si>
  <si>
    <t>Total Recipts</t>
  </si>
  <si>
    <t>Expense</t>
  </si>
  <si>
    <t>B-1</t>
  </si>
  <si>
    <t>Equipment Rental (Local Arrangements)</t>
  </si>
  <si>
    <t>B-2</t>
  </si>
  <si>
    <t>B-3</t>
  </si>
  <si>
    <t>Social Functions</t>
  </si>
  <si>
    <t>B-4</t>
  </si>
  <si>
    <t>Exhibit Setup (Exhibits/Vendors)</t>
  </si>
  <si>
    <t>B-5</t>
  </si>
  <si>
    <t>Conference (Program)</t>
  </si>
  <si>
    <t>B-6</t>
  </si>
  <si>
    <t>Marketing (Promotion)</t>
  </si>
  <si>
    <t>B-7</t>
  </si>
  <si>
    <t>Administration</t>
  </si>
  <si>
    <t>B-8</t>
  </si>
  <si>
    <t>Other Expenses</t>
  </si>
  <si>
    <t>Total Expenses</t>
  </si>
  <si>
    <t>Balance</t>
  </si>
  <si>
    <t>Surplus</t>
  </si>
  <si>
    <t>Gross Distributions</t>
  </si>
  <si>
    <t>Region 3</t>
  </si>
  <si>
    <t>Average Income</t>
  </si>
  <si>
    <t>Average Cost</t>
  </si>
  <si>
    <t>Account</t>
  </si>
  <si>
    <t>Unit</t>
  </si>
  <si>
    <t>Estimate</t>
  </si>
  <si>
    <t>Extended</t>
  </si>
  <si>
    <t>Professional</t>
  </si>
  <si>
    <t>Student</t>
  </si>
  <si>
    <t>Region 3 and PACE</t>
  </si>
  <si>
    <t>Life Member</t>
  </si>
  <si>
    <t>Authors</t>
  </si>
  <si>
    <t>Spouses</t>
  </si>
  <si>
    <t>Committee and Staff</t>
  </si>
  <si>
    <t>Subtotal</t>
  </si>
  <si>
    <t>Conference Publications-Sales</t>
  </si>
  <si>
    <t>Members</t>
  </si>
  <si>
    <t>Non-members</t>
  </si>
  <si>
    <t>IEEE HQ</t>
  </si>
  <si>
    <t>Job Fair Tables</t>
  </si>
  <si>
    <t>T-Shirts</t>
  </si>
  <si>
    <t>Souvenir Bags</t>
  </si>
  <si>
    <t>Gold</t>
  </si>
  <si>
    <t>Silver</t>
  </si>
  <si>
    <t>Bronze</t>
  </si>
  <si>
    <t>Full Day</t>
  </si>
  <si>
    <t>Region 3 Advance</t>
  </si>
  <si>
    <t>Other Advance</t>
  </si>
  <si>
    <t>Grand Total</t>
  </si>
  <si>
    <t>Membership</t>
  </si>
  <si>
    <t>Professional Registration</t>
  </si>
  <si>
    <t>Member - Advance</t>
  </si>
  <si>
    <t>Member - At Conference</t>
  </si>
  <si>
    <t>Non-member - Advance</t>
  </si>
  <si>
    <t>Non-member - At Conference</t>
  </si>
  <si>
    <t>Non-member  - Advance</t>
  </si>
  <si>
    <t>Non-member  - At Conference</t>
  </si>
  <si>
    <t>Student Member - Advance</t>
  </si>
  <si>
    <t>Student Member - At Conference</t>
  </si>
  <si>
    <t>R3 Committee - Advance</t>
  </si>
  <si>
    <t>R3 Committee - At Conference</t>
  </si>
  <si>
    <t>PACE - Advance</t>
  </si>
  <si>
    <t>PACE - At Conference</t>
  </si>
  <si>
    <t>Life Members</t>
  </si>
  <si>
    <t>Life Member - Advance</t>
  </si>
  <si>
    <t>Life Member - At Conference</t>
  </si>
  <si>
    <t>Author - Advance</t>
  </si>
  <si>
    <t>Author - Non-member</t>
  </si>
  <si>
    <t>Spouse - Advance</t>
  </si>
  <si>
    <t>Spouse - At Conference</t>
  </si>
  <si>
    <t>Committee</t>
  </si>
  <si>
    <t>Staff</t>
  </si>
  <si>
    <t>Total</t>
  </si>
  <si>
    <t>Unit Cost</t>
  </si>
  <si>
    <t>Equipment rental</t>
  </si>
  <si>
    <t>Overhead Projectors</t>
  </si>
  <si>
    <t>Screens</t>
  </si>
  <si>
    <t>LCD Projectors</t>
  </si>
  <si>
    <t>White Boards</t>
  </si>
  <si>
    <t>Flip Charts</t>
  </si>
  <si>
    <t>Audio System</t>
  </si>
  <si>
    <t>Phone/Internet</t>
  </si>
  <si>
    <t>Conf Record CD</t>
  </si>
  <si>
    <t>Conf. Record Printing</t>
  </si>
  <si>
    <t>Shipping and Handling</t>
  </si>
  <si>
    <t>Break Refreshments</t>
  </si>
  <si>
    <t>Breakfasts (On their own)</t>
  </si>
  <si>
    <t>Luncheons</t>
  </si>
  <si>
    <t>Receptions</t>
  </si>
  <si>
    <t>Banquets</t>
  </si>
  <si>
    <t>Hospitality</t>
  </si>
  <si>
    <t>Region 3 Reimbursable Meals</t>
  </si>
  <si>
    <t>Transportation, Shuttle</t>
  </si>
  <si>
    <t>Other Social Functions</t>
  </si>
  <si>
    <t>Exhibit Setup</t>
  </si>
  <si>
    <t>Tables times days</t>
  </si>
  <si>
    <t>Conference</t>
  </si>
  <si>
    <t>Technical</t>
  </si>
  <si>
    <t>PreCollege</t>
  </si>
  <si>
    <t>Marketing</t>
  </si>
  <si>
    <t>Printing</t>
  </si>
  <si>
    <t>Mailing Lists, Labels</t>
  </si>
  <si>
    <t>Postage</t>
  </si>
  <si>
    <t>Advertising</t>
  </si>
  <si>
    <t>Telephone</t>
  </si>
  <si>
    <t>Volunteer T-Shirts</t>
  </si>
  <si>
    <t>Office Supplies</t>
  </si>
  <si>
    <t>Registration Costs</t>
  </si>
  <si>
    <t>Attendee Information Packages</t>
  </si>
  <si>
    <t>Awards Plaques</t>
  </si>
  <si>
    <t>Awards Programs</t>
  </si>
  <si>
    <t>Planning Meetings</t>
  </si>
  <si>
    <t>Misc. expenses</t>
  </si>
  <si>
    <t>Day</t>
  </si>
  <si>
    <t>Event</t>
  </si>
  <si>
    <t>Overhead</t>
  </si>
  <si>
    <t>Screen</t>
  </si>
  <si>
    <t>LCD Proj</t>
  </si>
  <si>
    <t>White Board</t>
  </si>
  <si>
    <t>Flip Chart</t>
  </si>
  <si>
    <t>Friday</t>
  </si>
  <si>
    <t>Tutorial</t>
  </si>
  <si>
    <t>SPC Meeting</t>
  </si>
  <si>
    <t>Area Meetings</t>
  </si>
  <si>
    <t>Hardware Competition</t>
  </si>
  <si>
    <t>Software Competition</t>
  </si>
  <si>
    <t>SPC Dinner</t>
  </si>
  <si>
    <t>Reception</t>
  </si>
  <si>
    <t>Saturday</t>
  </si>
  <si>
    <t>R3 Leadership Training</t>
  </si>
  <si>
    <t>R3 e-Conference Training</t>
  </si>
  <si>
    <t>R3 Breakout Sessions</t>
  </si>
  <si>
    <t>R3 Committee Meetings</t>
  </si>
  <si>
    <t>R3 Excom Caucus</t>
  </si>
  <si>
    <t>PACE Training</t>
  </si>
  <si>
    <t>Web Competition</t>
  </si>
  <si>
    <t>Paper Presentations</t>
  </si>
  <si>
    <t>Speakers' Breakfast</t>
  </si>
  <si>
    <t>Tutorials</t>
  </si>
  <si>
    <t>R3 Lunch</t>
  </si>
  <si>
    <t>Banquet</t>
  </si>
  <si>
    <t>Sunday</t>
  </si>
  <si>
    <t>Student Branch Counselor Training</t>
  </si>
  <si>
    <t>R3 Committee Meeting</t>
  </si>
  <si>
    <t>Student Branch Chairs Training</t>
  </si>
  <si>
    <t>Awards Luncheon</t>
  </si>
  <si>
    <t>Friday (1)</t>
  </si>
  <si>
    <t>Saturday (2)</t>
  </si>
  <si>
    <t>Sunday (1)</t>
  </si>
  <si>
    <t>Breakfasts</t>
  </si>
  <si>
    <t>R3 Fri</t>
  </si>
  <si>
    <t>R3 Saturday</t>
  </si>
  <si>
    <t>R3 Sun</t>
  </si>
  <si>
    <t>Friday Dinner</t>
  </si>
  <si>
    <t>Saturday Dinner</t>
  </si>
  <si>
    <t>2  Speaker Sessions</t>
  </si>
  <si>
    <t>2 Spouses' Sessions</t>
  </si>
  <si>
    <t>Lunch-R3 Committee</t>
  </si>
  <si>
    <t>Banquet-R3 Committee</t>
  </si>
  <si>
    <t>Awards Lunch-R3 Committee</t>
  </si>
  <si>
    <t>Spouses' Tour</t>
  </si>
  <si>
    <t>Shuttle Van, 3-mile radius</t>
  </si>
  <si>
    <t>Bar Tender (2-hrs) Fri</t>
  </si>
  <si>
    <t>Bar-nonalcoholic</t>
  </si>
  <si>
    <t>Bar Tender (2-hrs) Sat</t>
  </si>
  <si>
    <t>TOTAL</t>
  </si>
  <si>
    <t>Social cost per Attendee</t>
  </si>
  <si>
    <t>Hardware Contest</t>
  </si>
  <si>
    <t>Software Contest</t>
  </si>
  <si>
    <t>Paper Contest</t>
  </si>
  <si>
    <t>Web Design Contest</t>
  </si>
  <si>
    <t>T-Shirt Contest</t>
  </si>
  <si>
    <t>Papers</t>
  </si>
  <si>
    <t>Publications</t>
  </si>
  <si>
    <t>Equipment</t>
  </si>
  <si>
    <t>Total</t>
  </si>
  <si>
    <t>Call for Papers</t>
  </si>
  <si>
    <t>Post Cards</t>
  </si>
  <si>
    <t>Final Program</t>
  </si>
  <si>
    <t>Mailing Lists/Labels</t>
  </si>
  <si>
    <t>Postage</t>
  </si>
  <si>
    <t>R3 Newsletter</t>
  </si>
  <si>
    <t>Public Svce Announcements</t>
  </si>
  <si>
    <t>Press Releases</t>
  </si>
  <si>
    <t>Electronic Media</t>
  </si>
  <si>
    <t>National Capital Area - IEEE</t>
  </si>
  <si>
    <t>Targeted  Promotions</t>
  </si>
  <si>
    <t>Offices Supplies</t>
  </si>
  <si>
    <t>Name Badges</t>
  </si>
  <si>
    <t>Size #10 Envelops</t>
  </si>
  <si>
    <t>Labels</t>
  </si>
  <si>
    <t>Paper</t>
  </si>
  <si>
    <t>Posters</t>
  </si>
  <si>
    <t>Toner/ink Cartridges</t>
  </si>
  <si>
    <t>Promotional bags</t>
  </si>
  <si>
    <t>Acct</t>
  </si>
  <si>
    <t>Date</t>
  </si>
  <si>
    <t>Check</t>
  </si>
  <si>
    <t>Payee</t>
  </si>
  <si>
    <t>Transaction</t>
  </si>
  <si>
    <t>X</t>
  </si>
  <si>
    <t>Disbursement</t>
  </si>
  <si>
    <t>Receipt</t>
  </si>
  <si>
    <t>Broward Section</t>
  </si>
  <si>
    <t>Student Rules '16</t>
  </si>
  <si>
    <t>Exhibitors</t>
  </si>
  <si>
    <t>Half Day</t>
  </si>
  <si>
    <t>SEC15-Ft Lauderdale Hilton</t>
  </si>
  <si>
    <t>SEC16 - Norfolk</t>
  </si>
  <si>
    <t>SEC18</t>
  </si>
  <si>
    <t>St. Pete</t>
  </si>
  <si>
    <t>Hilton</t>
  </si>
  <si>
    <t>Hampton Roads Section</t>
  </si>
  <si>
    <t>Surplus/(Loss) %</t>
  </si>
  <si>
    <t>SEC18-St. Pete - Hilton</t>
  </si>
  <si>
    <t>Norfolk</t>
  </si>
  <si>
    <t>Spectator Pass</t>
  </si>
  <si>
    <t>Extra Page Fee</t>
  </si>
  <si>
    <t>Extra Paper Fee</t>
  </si>
  <si>
    <t>SEC15- Ft Lauderdale - Hilton</t>
  </si>
  <si>
    <t>St Pete -</t>
  </si>
  <si>
    <t>A/V Contracting</t>
  </si>
  <si>
    <t>Meals (See Worksheet)</t>
  </si>
  <si>
    <t>SEC15 - Ft Lauderdale - Hilton</t>
  </si>
  <si>
    <t>SEC16</t>
  </si>
  <si>
    <t>SEC18 - St. Pete - Hilton</t>
  </si>
  <si>
    <t>SEC15 - Ft Lauderdale Hilton</t>
  </si>
  <si>
    <t>SEC18 - St Pete Hilton</t>
  </si>
  <si>
    <t>SEC18 - St. Pete Hilton</t>
  </si>
  <si>
    <t xml:space="preserve"> </t>
  </si>
  <si>
    <t>FWCS</t>
  </si>
  <si>
    <t>Sub Total</t>
  </si>
  <si>
    <t>Other</t>
  </si>
  <si>
    <t xml:space="preserve">1/2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</si>
</sst>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;&quot;$&quot;\(#,##0\)"/>
    <numFmt numFmtId="165" formatCode="&quot;$&quot;#,##0.00\ ;&quot;$&quot;\(#,##0.00\)"/>
    <numFmt numFmtId="166" formatCode="mm/dd/yy;@"/>
    <numFmt numFmtId="167" formatCode="&quot;$&quot;#,##0.00;&quot;$&quot;\(#,##0.00\)"/>
    <numFmt numFmtId="168" formatCode="&quot;$&quot;#,##0"/>
    <numFmt numFmtId="169" formatCode="_(&quot;$&quot;* #,##0_);_(&quot;$&quot;* \(#,##0\);_(&quot;$&quot;* &quot;-&quot;??_);_(@_)"/>
  </numFmts>
  <fonts count="41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 wrapText="1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164" fontId="3" fillId="0" borderId="1" xfId="0" applyNumberFormat="1" applyFont="1" applyBorder="1"/>
    <xf numFmtId="0" fontId="4" fillId="0" borderId="0" xfId="0" applyFont="1" applyAlignment="1">
      <alignment horizontal="center"/>
    </xf>
    <xf numFmtId="164" fontId="5" fillId="3" borderId="0" xfId="0" applyNumberFormat="1" applyFont="1" applyFill="1"/>
    <xf numFmtId="0" fontId="6" fillId="0" borderId="0" xfId="0" applyFont="1"/>
    <xf numFmtId="164" fontId="7" fillId="4" borderId="0" xfId="0" applyNumberFormat="1" applyFont="1" applyFill="1"/>
    <xf numFmtId="37" fontId="8" fillId="0" borderId="0" xfId="0" applyNumberFormat="1" applyFont="1" applyAlignment="1">
      <alignment horizontal="center" vertical="center"/>
    </xf>
    <xf numFmtId="0" fontId="9" fillId="5" borderId="0" xfId="0" applyFont="1" applyFill="1" applyAlignment="1">
      <alignment horizontal="center"/>
    </xf>
    <xf numFmtId="165" fontId="10" fillId="0" borderId="0" xfId="0" applyNumberFormat="1" applyFont="1"/>
    <xf numFmtId="0" fontId="11" fillId="6" borderId="0" xfId="0" applyFont="1" applyFill="1"/>
    <xf numFmtId="166" fontId="12" fillId="0" borderId="0" xfId="0" applyNumberFormat="1" applyFont="1"/>
    <xf numFmtId="9" fontId="13" fillId="0" borderId="0" xfId="0" applyNumberFormat="1" applyFont="1"/>
    <xf numFmtId="0" fontId="14" fillId="0" borderId="0" xfId="0" applyFont="1"/>
    <xf numFmtId="9" fontId="15" fillId="0" borderId="0" xfId="0" applyNumberFormat="1" applyFont="1"/>
    <xf numFmtId="0" fontId="16" fillId="0" borderId="0" xfId="0" applyFont="1" applyAlignment="1">
      <alignment horizontal="right"/>
    </xf>
    <xf numFmtId="0" fontId="17" fillId="8" borderId="0" xfId="0" applyFont="1" applyFill="1" applyAlignment="1">
      <alignment horizontal="center"/>
    </xf>
    <xf numFmtId="1" fontId="18" fillId="0" borderId="0" xfId="0" applyNumberFormat="1" applyFont="1" applyAlignment="1">
      <alignment horizontal="center"/>
    </xf>
    <xf numFmtId="164" fontId="19" fillId="9" borderId="0" xfId="0" applyNumberFormat="1" applyFont="1" applyFill="1"/>
    <xf numFmtId="167" fontId="20" fillId="0" borderId="0" xfId="0" applyNumberFormat="1" applyFont="1"/>
    <xf numFmtId="164" fontId="21" fillId="0" borderId="0" xfId="0" applyNumberFormat="1" applyFont="1"/>
    <xf numFmtId="0" fontId="22" fillId="0" borderId="0" xfId="0" applyFont="1" applyAlignment="1">
      <alignment horizontal="left"/>
    </xf>
    <xf numFmtId="164" fontId="23" fillId="0" borderId="2" xfId="0" applyNumberFormat="1" applyFont="1" applyBorder="1"/>
    <xf numFmtId="0" fontId="24" fillId="10" borderId="0" xfId="0" applyFont="1" applyFill="1" applyAlignment="1">
      <alignment wrapText="1"/>
    </xf>
    <xf numFmtId="0" fontId="25" fillId="0" borderId="0" xfId="0" applyFont="1" applyAlignment="1">
      <alignment horizontal="center" vertical="center"/>
    </xf>
    <xf numFmtId="0" fontId="26" fillId="11" borderId="0" xfId="0" applyFont="1" applyFill="1" applyAlignment="1">
      <alignment horizontal="center"/>
    </xf>
    <xf numFmtId="1" fontId="27" fillId="12" borderId="0" xfId="0" applyNumberFormat="1" applyFont="1" applyFill="1" applyAlignment="1">
      <alignment horizontal="center"/>
    </xf>
    <xf numFmtId="164" fontId="28" fillId="0" borderId="0" xfId="0" applyNumberFormat="1" applyFont="1" applyAlignment="1">
      <alignment horizontal="left"/>
    </xf>
    <xf numFmtId="168" fontId="29" fillId="0" borderId="0" xfId="0" applyNumberFormat="1" applyFont="1" applyAlignment="1">
      <alignment horizontal="left"/>
    </xf>
    <xf numFmtId="164" fontId="30" fillId="0" borderId="3" xfId="0" applyNumberFormat="1" applyFont="1" applyBorder="1"/>
    <xf numFmtId="0" fontId="31" fillId="13" borderId="0" xfId="0" applyFont="1" applyFill="1" applyAlignment="1">
      <alignment horizontal="left"/>
    </xf>
    <xf numFmtId="0" fontId="32" fillId="14" borderId="0" xfId="0" applyFont="1" applyFill="1"/>
    <xf numFmtId="0" fontId="33" fillId="0" borderId="0" xfId="0" applyFont="1" applyAlignment="1">
      <alignment horizontal="center"/>
    </xf>
    <xf numFmtId="0" fontId="0" fillId="15" borderId="0" xfId="0" applyFill="1" applyAlignment="1">
      <alignment horizontal="center"/>
    </xf>
    <xf numFmtId="168" fontId="34" fillId="0" borderId="0" xfId="0" applyNumberFormat="1" applyFont="1"/>
    <xf numFmtId="164" fontId="35" fillId="0" borderId="0" xfId="0" applyNumberFormat="1" applyFont="1"/>
    <xf numFmtId="164" fontId="36" fillId="16" borderId="0" xfId="0" applyNumberFormat="1" applyFont="1" applyFill="1" applyAlignment="1">
      <alignment horizontal="left"/>
    </xf>
    <xf numFmtId="164" fontId="37" fillId="17" borderId="0" xfId="0" applyNumberFormat="1" applyFont="1" applyFill="1"/>
    <xf numFmtId="0" fontId="0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7" borderId="0" xfId="0" applyFill="1" applyAlignment="1">
      <alignment horizontal="left" wrapText="1"/>
    </xf>
    <xf numFmtId="3" fontId="38" fillId="0" borderId="0" xfId="0" applyNumberFormat="1" applyFont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Fill="1" applyAlignment="1">
      <alignment wrapText="1"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/>
    <xf numFmtId="0" fontId="39" fillId="0" borderId="0" xfId="0" applyFont="1"/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/>
    </xf>
    <xf numFmtId="169" fontId="39" fillId="0" borderId="0" xfId="1" applyNumberFormat="1" applyFont="1" applyFill="1" applyAlignment="1">
      <alignment horizontal="center"/>
    </xf>
    <xf numFmtId="0" fontId="39" fillId="0" borderId="0" xfId="0" applyFont="1" applyFill="1" applyAlignment="1"/>
    <xf numFmtId="169" fontId="39" fillId="0" borderId="0" xfId="1" applyNumberFormat="1" applyFont="1" applyAlignment="1">
      <alignment horizontal="center"/>
    </xf>
    <xf numFmtId="0" fontId="40" fillId="0" borderId="0" xfId="0" applyFont="1"/>
    <xf numFmtId="169" fontId="0" fillId="0" borderId="0" xfId="1" applyNumberFormat="1" applyFont="1" applyFill="1" applyAlignment="1">
      <alignment wrapText="1"/>
    </xf>
    <xf numFmtId="169" fontId="0" fillId="0" borderId="0" xfId="1" applyNumberFormat="1" applyFont="1" applyAlignment="1">
      <alignment wrapText="1"/>
    </xf>
    <xf numFmtId="0" fontId="40" fillId="0" borderId="0" xfId="0" applyFont="1" applyAlignment="1">
      <alignment horizontal="left"/>
    </xf>
    <xf numFmtId="169" fontId="0" fillId="0" borderId="0" xfId="1" applyNumberFormat="1" applyFont="1" applyFill="1"/>
    <xf numFmtId="0" fontId="40" fillId="0" borderId="0" xfId="0" applyFont="1" applyFill="1" applyAlignment="1"/>
    <xf numFmtId="169" fontId="40" fillId="10" borderId="0" xfId="1" applyNumberFormat="1" applyFont="1" applyFill="1"/>
    <xf numFmtId="169" fontId="40" fillId="0" borderId="0" xfId="1" applyNumberFormat="1" applyFont="1" applyFill="1"/>
    <xf numFmtId="0" fontId="0" fillId="0" borderId="0" xfId="0" applyFill="1" applyAlignment="1"/>
    <xf numFmtId="169" fontId="40" fillId="0" borderId="0" xfId="1" applyNumberFormat="1" applyFont="1"/>
    <xf numFmtId="37" fontId="40" fillId="0" borderId="0" xfId="0" applyNumberFormat="1" applyFont="1" applyFill="1" applyAlignment="1">
      <alignment vertical="center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169" fontId="39" fillId="0" borderId="0" xfId="1" applyNumberFormat="1" applyFont="1" applyFill="1"/>
    <xf numFmtId="0" fontId="40" fillId="0" borderId="0" xfId="0" applyFont="1" applyFill="1"/>
    <xf numFmtId="0" fontId="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Alignment="1"/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left" wrapText="1"/>
    </xf>
    <xf numFmtId="0" fontId="0" fillId="0" borderId="0" xfId="0" applyFont="1" applyAlignment="1">
      <alignment horizontal="center"/>
    </xf>
    <xf numFmtId="0" fontId="11" fillId="18" borderId="0" xfId="0" applyFont="1" applyFill="1"/>
    <xf numFmtId="0" fontId="1" fillId="18" borderId="0" xfId="0" applyFont="1" applyFill="1" applyAlignment="1">
      <alignment horizontal="left"/>
    </xf>
    <xf numFmtId="164" fontId="37" fillId="18" borderId="0" xfId="0" applyNumberFormat="1" applyFont="1" applyFill="1"/>
    <xf numFmtId="0" fontId="26" fillId="18" borderId="0" xfId="0" applyFont="1" applyFill="1" applyAlignment="1">
      <alignment horizontal="center"/>
    </xf>
    <xf numFmtId="7" fontId="21" fillId="0" borderId="0" xfId="0" applyNumberFormat="1" applyFont="1"/>
    <xf numFmtId="9" fontId="0" fillId="0" borderId="0" xfId="2" applyFont="1" applyAlignment="1">
      <alignment wrapText="1"/>
    </xf>
    <xf numFmtId="169" fontId="39" fillId="10" borderId="0" xfId="1" applyNumberFormat="1" applyFont="1" applyFill="1"/>
    <xf numFmtId="0" fontId="22" fillId="18" borderId="0" xfId="0" applyFont="1" applyFill="1" applyAlignment="1">
      <alignment horizontal="left"/>
    </xf>
    <xf numFmtId="0" fontId="0" fillId="18" borderId="0" xfId="0" applyFill="1" applyAlignment="1">
      <alignment wrapText="1"/>
    </xf>
    <xf numFmtId="0" fontId="0" fillId="18" borderId="0" xfId="0" applyFill="1" applyAlignment="1">
      <alignment horizontal="left" wrapText="1"/>
    </xf>
    <xf numFmtId="0" fontId="31" fillId="18" borderId="0" xfId="0" applyFont="1" applyFill="1" applyAlignment="1">
      <alignment horizontal="left"/>
    </xf>
    <xf numFmtId="164" fontId="36" fillId="18" borderId="0" xfId="0" applyNumberFormat="1" applyFont="1" applyFill="1" applyAlignment="1">
      <alignment horizontal="left"/>
    </xf>
    <xf numFmtId="164" fontId="28" fillId="18" borderId="0" xfId="0" applyNumberFormat="1" applyFont="1" applyFill="1" applyAlignment="1">
      <alignment horizontal="left"/>
    </xf>
    <xf numFmtId="168" fontId="29" fillId="18" borderId="0" xfId="0" applyNumberFormat="1" applyFont="1" applyFill="1" applyAlignment="1">
      <alignment horizontal="left"/>
    </xf>
    <xf numFmtId="164" fontId="21" fillId="18" borderId="0" xfId="0" applyNumberFormat="1" applyFont="1" applyFill="1"/>
    <xf numFmtId="0" fontId="9" fillId="18" borderId="0" xfId="0" applyFont="1" applyFill="1" applyAlignment="1">
      <alignment horizontal="center"/>
    </xf>
    <xf numFmtId="164" fontId="5" fillId="18" borderId="0" xfId="0" applyNumberFormat="1" applyFont="1" applyFill="1"/>
    <xf numFmtId="0" fontId="0" fillId="18" borderId="0" xfId="0" applyFill="1" applyAlignment="1">
      <alignment horizontal="center"/>
    </xf>
    <xf numFmtId="0" fontId="17" fillId="18" borderId="0" xfId="0" applyFont="1" applyFill="1" applyAlignment="1">
      <alignment horizontal="center"/>
    </xf>
    <xf numFmtId="0" fontId="14" fillId="18" borderId="0" xfId="0" applyFont="1" applyFill="1"/>
    <xf numFmtId="0" fontId="33" fillId="18" borderId="0" xfId="0" applyFont="1" applyFill="1" applyAlignment="1">
      <alignment horizontal="center"/>
    </xf>
    <xf numFmtId="164" fontId="19" fillId="18" borderId="0" xfId="0" applyNumberFormat="1" applyFont="1" applyFill="1"/>
    <xf numFmtId="0" fontId="32" fillId="18" borderId="0" xfId="0" applyFont="1" applyFill="1"/>
    <xf numFmtId="37" fontId="8" fillId="18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wrapText="1"/>
    </xf>
    <xf numFmtId="1" fontId="27" fillId="18" borderId="0" xfId="0" applyNumberFormat="1" applyFont="1" applyFill="1" applyAlignment="1">
      <alignment horizontal="center"/>
    </xf>
    <xf numFmtId="0" fontId="0" fillId="0" borderId="0" xfId="0" quotePrefix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K1" workbookViewId="0">
      <selection activeCell="N1" sqref="N1"/>
    </sheetView>
  </sheetViews>
  <sheetFormatPr defaultColWidth="9.140625" defaultRowHeight="12.75" customHeight="1" x14ac:dyDescent="0.2"/>
  <cols>
    <col min="1" max="1" width="10.85546875" hidden="1" customWidth="1"/>
    <col min="2" max="2" width="32.85546875" hidden="1" customWidth="1"/>
    <col min="3" max="3" width="13.28515625" hidden="1" customWidth="1"/>
    <col min="4" max="4" width="11.5703125" hidden="1" customWidth="1"/>
    <col min="5" max="6" width="0" hidden="1" customWidth="1"/>
    <col min="7" max="7" width="10.5703125" hidden="1" customWidth="1"/>
    <col min="8" max="8" width="26" hidden="1" customWidth="1"/>
    <col min="9" max="9" width="13.42578125" hidden="1" customWidth="1"/>
    <col min="10" max="10" width="0" hidden="1" customWidth="1"/>
    <col min="13" max="13" width="26.28515625" customWidth="1"/>
  </cols>
  <sheetData>
    <row r="1" spans="1:15" s="46" customFormat="1" ht="12.75" customHeight="1" x14ac:dyDescent="0.2">
      <c r="B1" s="46" t="s">
        <v>224</v>
      </c>
      <c r="G1" s="46" t="s">
        <v>225</v>
      </c>
      <c r="H1" s="59" t="s">
        <v>232</v>
      </c>
      <c r="M1" s="46" t="s">
        <v>231</v>
      </c>
    </row>
    <row r="2" spans="1:15" x14ac:dyDescent="0.2">
      <c r="A2" s="6" t="s">
        <v>0</v>
      </c>
      <c r="B2" s="4" t="s">
        <v>1</v>
      </c>
      <c r="C2" s="4" t="s">
        <v>2</v>
      </c>
      <c r="D2" s="4" t="s">
        <v>3</v>
      </c>
      <c r="G2" s="58" t="s">
        <v>0</v>
      </c>
      <c r="H2" s="58" t="s">
        <v>1</v>
      </c>
      <c r="I2" s="58" t="s">
        <v>2</v>
      </c>
      <c r="J2" s="57"/>
      <c r="K2" s="46"/>
      <c r="L2" s="6" t="s">
        <v>0</v>
      </c>
      <c r="M2" s="4" t="s">
        <v>1</v>
      </c>
      <c r="N2" s="4" t="s">
        <v>2</v>
      </c>
      <c r="O2" s="4" t="s">
        <v>3</v>
      </c>
    </row>
    <row r="3" spans="1:15" x14ac:dyDescent="0.2">
      <c r="A3" s="14" t="s">
        <v>4</v>
      </c>
      <c r="B3" s="14" t="s">
        <v>5</v>
      </c>
      <c r="C3" s="21">
        <f>'Income Summary'!E11</f>
        <v>140871</v>
      </c>
      <c r="D3" s="21">
        <f>'Income Summary'!G11</f>
        <v>0</v>
      </c>
      <c r="G3" s="57" t="s">
        <v>4</v>
      </c>
      <c r="H3" s="57" t="s">
        <v>5</v>
      </c>
      <c r="I3" s="57">
        <v>139575</v>
      </c>
      <c r="J3" s="57"/>
      <c r="K3" s="46"/>
      <c r="L3" s="14" t="s">
        <v>4</v>
      </c>
      <c r="M3" s="14" t="s">
        <v>5</v>
      </c>
      <c r="N3" s="21">
        <f>'Income Summary'!U11</f>
        <v>148761</v>
      </c>
      <c r="O3" s="21">
        <f>'Income Summary'!R11</f>
        <v>0</v>
      </c>
    </row>
    <row r="4" spans="1:15" x14ac:dyDescent="0.2">
      <c r="A4" s="14" t="s">
        <v>6</v>
      </c>
      <c r="B4" s="14" t="s">
        <v>7</v>
      </c>
      <c r="C4" s="21">
        <f>'Income Summary'!E16</f>
        <v>0</v>
      </c>
      <c r="D4" s="21">
        <f>'Income Summary'!G16</f>
        <v>0</v>
      </c>
      <c r="G4" s="57" t="s">
        <v>6</v>
      </c>
      <c r="H4" s="57" t="s">
        <v>7</v>
      </c>
      <c r="I4" s="57">
        <v>0</v>
      </c>
      <c r="J4" s="57"/>
      <c r="K4" s="46"/>
      <c r="L4" s="14" t="s">
        <v>6</v>
      </c>
      <c r="M4" s="14" t="s">
        <v>7</v>
      </c>
      <c r="N4" s="21">
        <f>'Income Summary'!U16</f>
        <v>0</v>
      </c>
      <c r="O4" s="21">
        <f>'Income Summary'!R16</f>
        <v>0</v>
      </c>
    </row>
    <row r="5" spans="1:15" x14ac:dyDescent="0.2">
      <c r="A5" s="14" t="s">
        <v>8</v>
      </c>
      <c r="B5" s="14" t="s">
        <v>9</v>
      </c>
      <c r="C5" s="21">
        <f>'Income Summary'!E21</f>
        <v>2400</v>
      </c>
      <c r="D5" s="21">
        <f>'Income Summary'!G21</f>
        <v>0</v>
      </c>
      <c r="G5" s="57" t="s">
        <v>8</v>
      </c>
      <c r="H5" s="57" t="s">
        <v>9</v>
      </c>
      <c r="I5" s="57">
        <v>1500</v>
      </c>
      <c r="J5" s="57"/>
      <c r="K5" s="46"/>
      <c r="L5" s="14" t="s">
        <v>8</v>
      </c>
      <c r="M5" s="14" t="s">
        <v>9</v>
      </c>
      <c r="N5" s="21">
        <f>'Income Summary'!U21</f>
        <v>2400</v>
      </c>
      <c r="O5" s="21">
        <f>'Income Summary'!R21</f>
        <v>0</v>
      </c>
    </row>
    <row r="6" spans="1:15" x14ac:dyDescent="0.2">
      <c r="A6" s="14" t="s">
        <v>10</v>
      </c>
      <c r="B6" s="14" t="s">
        <v>11</v>
      </c>
      <c r="C6" s="21">
        <f>'Income Summary'!E26</f>
        <v>27000</v>
      </c>
      <c r="D6" s="21">
        <f>'Income Summary'!G26</f>
        <v>0</v>
      </c>
      <c r="G6" s="57" t="s">
        <v>10</v>
      </c>
      <c r="H6" s="57" t="s">
        <v>11</v>
      </c>
      <c r="I6" s="57">
        <v>12000</v>
      </c>
      <c r="J6" s="57"/>
      <c r="K6" s="46"/>
      <c r="L6" s="14" t="s">
        <v>10</v>
      </c>
      <c r="M6" s="14" t="s">
        <v>11</v>
      </c>
      <c r="N6" s="21">
        <f>'Income Summary'!U26</f>
        <v>27000</v>
      </c>
      <c r="O6" s="21">
        <f>'Income Summary'!R26</f>
        <v>0</v>
      </c>
    </row>
    <row r="7" spans="1:15" x14ac:dyDescent="0.2">
      <c r="A7" s="14" t="s">
        <v>12</v>
      </c>
      <c r="B7" s="14" t="s">
        <v>13</v>
      </c>
      <c r="C7" s="21">
        <f>'Income Summary'!E30</f>
        <v>4250</v>
      </c>
      <c r="D7" s="21">
        <f>'Income Summary'!G30</f>
        <v>0</v>
      </c>
      <c r="G7" s="57" t="s">
        <v>12</v>
      </c>
      <c r="H7" s="57" t="s">
        <v>13</v>
      </c>
      <c r="I7" s="57">
        <v>4250</v>
      </c>
      <c r="J7" s="57"/>
      <c r="K7" s="46"/>
      <c r="L7" s="14" t="s">
        <v>12</v>
      </c>
      <c r="M7" s="14" t="s">
        <v>13</v>
      </c>
      <c r="N7" s="21">
        <f>'Income Summary'!U30</f>
        <v>4500</v>
      </c>
      <c r="O7" s="21">
        <f>'Income Summary'!R30</f>
        <v>0</v>
      </c>
    </row>
    <row r="8" spans="1:15" x14ac:dyDescent="0.2">
      <c r="A8" s="14" t="s">
        <v>14</v>
      </c>
      <c r="B8" s="14" t="s">
        <v>15</v>
      </c>
      <c r="C8" s="21">
        <f>'Income Summary'!E34</f>
        <v>0</v>
      </c>
      <c r="D8" s="21">
        <f>'Income Summary'!G34</f>
        <v>0</v>
      </c>
      <c r="G8" s="57" t="s">
        <v>14</v>
      </c>
      <c r="H8" s="57" t="s">
        <v>15</v>
      </c>
      <c r="I8" s="57">
        <v>0</v>
      </c>
      <c r="J8" s="57"/>
      <c r="K8" s="46"/>
      <c r="L8" s="14" t="s">
        <v>14</v>
      </c>
      <c r="M8" s="14" t="s">
        <v>15</v>
      </c>
      <c r="N8" s="21">
        <f>'Income Summary'!U34</f>
        <v>0</v>
      </c>
      <c r="O8" s="21">
        <f>'Income Summary'!R34</f>
        <v>0</v>
      </c>
    </row>
    <row r="9" spans="1:15" x14ac:dyDescent="0.2">
      <c r="B9" s="16" t="s">
        <v>16</v>
      </c>
      <c r="C9" s="36">
        <f>SUM(C3:C8)</f>
        <v>174521</v>
      </c>
      <c r="D9" s="21">
        <f>SUM(D3:D8)</f>
        <v>0</v>
      </c>
      <c r="G9" s="57"/>
      <c r="H9" s="57" t="s">
        <v>16</v>
      </c>
      <c r="I9" s="57">
        <v>157325</v>
      </c>
      <c r="J9" s="57"/>
      <c r="K9" s="46"/>
      <c r="L9" s="46"/>
      <c r="M9" s="16" t="s">
        <v>16</v>
      </c>
      <c r="N9" s="36">
        <f>SUM(N3:N8)</f>
        <v>182661</v>
      </c>
      <c r="O9" s="21">
        <f>SUM(O3:O8)</f>
        <v>0</v>
      </c>
    </row>
    <row r="10" spans="1:15" x14ac:dyDescent="0.2">
      <c r="A10" s="6" t="s">
        <v>17</v>
      </c>
      <c r="C10" s="10"/>
      <c r="D10" s="10"/>
      <c r="G10" s="57" t="s">
        <v>17</v>
      </c>
      <c r="H10" s="57"/>
      <c r="I10" s="57"/>
      <c r="J10" s="57"/>
      <c r="K10" s="46"/>
      <c r="L10" s="6" t="s">
        <v>17</v>
      </c>
      <c r="M10" s="46"/>
      <c r="N10" s="10"/>
      <c r="O10" s="10"/>
    </row>
    <row r="11" spans="1:15" x14ac:dyDescent="0.2">
      <c r="A11" s="14" t="s">
        <v>18</v>
      </c>
      <c r="B11" s="32" t="s">
        <v>19</v>
      </c>
      <c r="C11" s="21">
        <f>Expense!E11</f>
        <v>7100</v>
      </c>
      <c r="D11" s="21">
        <f>Expense!G11</f>
        <v>0</v>
      </c>
      <c r="G11" s="57" t="s">
        <v>18</v>
      </c>
      <c r="H11" s="57" t="s">
        <v>19</v>
      </c>
      <c r="I11" s="57">
        <v>13000</v>
      </c>
      <c r="J11" s="57"/>
      <c r="K11" s="46"/>
      <c r="L11" s="14" t="s">
        <v>18</v>
      </c>
      <c r="M11" s="108" t="s">
        <v>19</v>
      </c>
      <c r="N11" s="21">
        <f>Expense!U11</f>
        <v>13100</v>
      </c>
      <c r="O11" s="21" t="str">
        <f>Expense!S11</f>
        <v>Subtotal</v>
      </c>
    </row>
    <row r="12" spans="1:15" x14ac:dyDescent="0.2">
      <c r="A12" s="14" t="s">
        <v>20</v>
      </c>
      <c r="B12" s="32" t="s">
        <v>7</v>
      </c>
      <c r="C12" s="21">
        <f>Expense!E16</f>
        <v>0</v>
      </c>
      <c r="D12" s="21">
        <f>Expense!G16</f>
        <v>0</v>
      </c>
      <c r="G12" s="57" t="s">
        <v>20</v>
      </c>
      <c r="H12" s="57" t="s">
        <v>7</v>
      </c>
      <c r="I12" s="57">
        <v>0</v>
      </c>
      <c r="J12" s="57"/>
      <c r="K12" s="46"/>
      <c r="L12" s="14" t="s">
        <v>20</v>
      </c>
      <c r="M12" s="108" t="s">
        <v>7</v>
      </c>
      <c r="N12" s="21">
        <f>Expense!U16</f>
        <v>0</v>
      </c>
      <c r="O12" s="21" t="str">
        <f>Expense!S16</f>
        <v>Subtotal</v>
      </c>
    </row>
    <row r="13" spans="1:15" x14ac:dyDescent="0.2">
      <c r="A13" s="14" t="s">
        <v>21</v>
      </c>
      <c r="B13" s="32" t="s">
        <v>22</v>
      </c>
      <c r="C13" s="21">
        <f>Expense!E27</f>
        <v>91578</v>
      </c>
      <c r="D13" s="21">
        <f>Expense!G27</f>
        <v>0</v>
      </c>
      <c r="G13" s="57" t="s">
        <v>21</v>
      </c>
      <c r="H13" s="57" t="s">
        <v>22</v>
      </c>
      <c r="I13" s="57">
        <v>93000</v>
      </c>
      <c r="J13" s="57"/>
      <c r="K13" s="46"/>
      <c r="L13" s="14" t="s">
        <v>21</v>
      </c>
      <c r="M13" s="108" t="s">
        <v>22</v>
      </c>
      <c r="N13" s="21">
        <f>Expense!U27</f>
        <v>91578</v>
      </c>
      <c r="O13" s="21" t="str">
        <f>Expense!S27</f>
        <v>Subtotal</v>
      </c>
    </row>
    <row r="14" spans="1:15" x14ac:dyDescent="0.2">
      <c r="A14" s="14" t="s">
        <v>23</v>
      </c>
      <c r="B14" s="32" t="s">
        <v>24</v>
      </c>
      <c r="C14" s="21">
        <f>Expense!E30</f>
        <v>900</v>
      </c>
      <c r="D14" s="21">
        <f>Expense!G30</f>
        <v>0</v>
      </c>
      <c r="G14" s="57" t="s">
        <v>23</v>
      </c>
      <c r="H14" s="57" t="s">
        <v>24</v>
      </c>
      <c r="I14" s="57">
        <v>0</v>
      </c>
      <c r="J14" s="57"/>
      <c r="K14" s="46"/>
      <c r="L14" s="14" t="s">
        <v>23</v>
      </c>
      <c r="M14" s="108" t="s">
        <v>24</v>
      </c>
      <c r="N14" s="21">
        <f>Expense!U30</f>
        <v>900</v>
      </c>
      <c r="O14" s="21" t="str">
        <f>Expense!S30</f>
        <v>Subtotal</v>
      </c>
    </row>
    <row r="15" spans="1:15" x14ac:dyDescent="0.2">
      <c r="A15" s="14" t="s">
        <v>25</v>
      </c>
      <c r="B15" s="32" t="s">
        <v>26</v>
      </c>
      <c r="C15" s="21">
        <f>Expense!E35</f>
        <v>10400</v>
      </c>
      <c r="D15" s="21">
        <f>Expense!G35</f>
        <v>0</v>
      </c>
      <c r="F15" s="24"/>
      <c r="G15" s="57" t="s">
        <v>25</v>
      </c>
      <c r="H15" s="57" t="s">
        <v>26</v>
      </c>
      <c r="I15" s="57">
        <v>5000</v>
      </c>
      <c r="J15" s="57"/>
      <c r="K15" s="46"/>
      <c r="L15" s="14" t="s">
        <v>25</v>
      </c>
      <c r="M15" s="108" t="s">
        <v>26</v>
      </c>
      <c r="N15" s="21">
        <f>Expense!U35</f>
        <v>10400</v>
      </c>
      <c r="O15" s="21" t="str">
        <f>Expense!S35</f>
        <v>Subtotal</v>
      </c>
    </row>
    <row r="16" spans="1:15" x14ac:dyDescent="0.2">
      <c r="A16" s="14" t="s">
        <v>27</v>
      </c>
      <c r="B16" s="32" t="s">
        <v>28</v>
      </c>
      <c r="C16" s="21">
        <f>Expense!E42</f>
        <v>3875</v>
      </c>
      <c r="D16" s="21">
        <f>Expense!G42</f>
        <v>0</v>
      </c>
      <c r="G16" s="57" t="s">
        <v>27</v>
      </c>
      <c r="H16" s="57" t="s">
        <v>28</v>
      </c>
      <c r="I16" s="57">
        <v>1500</v>
      </c>
      <c r="J16" s="57"/>
      <c r="K16" s="46"/>
      <c r="L16" s="14" t="s">
        <v>27</v>
      </c>
      <c r="M16" s="108" t="s">
        <v>28</v>
      </c>
      <c r="N16" s="21">
        <f>Expense!U42</f>
        <v>5000</v>
      </c>
      <c r="O16" s="21" t="str">
        <f>Expense!S42</f>
        <v>Subtotal</v>
      </c>
    </row>
    <row r="17" spans="1:15" x14ac:dyDescent="0.2">
      <c r="A17" s="14" t="s">
        <v>29</v>
      </c>
      <c r="B17" s="32" t="s">
        <v>30</v>
      </c>
      <c r="C17" s="21">
        <f>Expense!E49</f>
        <v>6255</v>
      </c>
      <c r="D17" s="21">
        <f>Expense!G49</f>
        <v>0</v>
      </c>
      <c r="G17" s="57" t="s">
        <v>29</v>
      </c>
      <c r="H17" s="57" t="s">
        <v>30</v>
      </c>
      <c r="I17" s="57">
        <v>8500</v>
      </c>
      <c r="J17" s="57"/>
      <c r="K17" s="46"/>
      <c r="L17" s="14" t="s">
        <v>29</v>
      </c>
      <c r="M17" s="108" t="s">
        <v>30</v>
      </c>
      <c r="N17" s="21">
        <f>Expense!U49</f>
        <v>9241</v>
      </c>
      <c r="O17" s="21" t="str">
        <f>Expense!S49</f>
        <v>Subtotal</v>
      </c>
    </row>
    <row r="18" spans="1:15" x14ac:dyDescent="0.2">
      <c r="A18" s="14" t="s">
        <v>31</v>
      </c>
      <c r="B18" s="32" t="s">
        <v>32</v>
      </c>
      <c r="C18" s="21">
        <f>Expense!E56</f>
        <v>3126.77</v>
      </c>
      <c r="D18" s="21">
        <f>Expense!G56</f>
        <v>0</v>
      </c>
      <c r="G18" s="57" t="s">
        <v>31</v>
      </c>
      <c r="H18" s="57" t="s">
        <v>32</v>
      </c>
      <c r="I18" s="57">
        <v>3126.77</v>
      </c>
      <c r="J18" s="57"/>
      <c r="K18" s="46"/>
      <c r="L18" s="14" t="s">
        <v>31</v>
      </c>
      <c r="M18" s="108" t="s">
        <v>32</v>
      </c>
      <c r="N18" s="21">
        <f>Expense!U56</f>
        <v>3700</v>
      </c>
      <c r="O18" s="21" t="str">
        <f>Expense!S56</f>
        <v>Subtotal</v>
      </c>
    </row>
    <row r="19" spans="1:15" ht="13.5" customHeight="1" x14ac:dyDescent="0.2">
      <c r="B19" s="16" t="s">
        <v>33</v>
      </c>
      <c r="C19" s="30">
        <f>SUM(C11:C18)</f>
        <v>123234.77</v>
      </c>
      <c r="D19" s="23">
        <f>SUM(D11:D18)</f>
        <v>0</v>
      </c>
      <c r="G19" s="57"/>
      <c r="H19" s="57" t="s">
        <v>33</v>
      </c>
      <c r="I19" s="57">
        <v>124126.77</v>
      </c>
      <c r="J19" s="57"/>
      <c r="K19" s="46"/>
      <c r="L19" s="46"/>
      <c r="M19" s="16" t="s">
        <v>33</v>
      </c>
      <c r="N19" s="30">
        <f>SUM(N11:N18)</f>
        <v>133919</v>
      </c>
      <c r="O19" s="23">
        <f>SUM(O11:O18)</f>
        <v>0</v>
      </c>
    </row>
    <row r="20" spans="1:15" ht="13.5" customHeight="1" x14ac:dyDescent="0.2">
      <c r="B20" s="16" t="s">
        <v>34</v>
      </c>
      <c r="C20" s="3">
        <f>C9-C19</f>
        <v>51286.229999999996</v>
      </c>
      <c r="D20" s="3">
        <f>D9-D19</f>
        <v>0</v>
      </c>
      <c r="G20" s="57"/>
      <c r="H20" s="57" t="s">
        <v>34</v>
      </c>
      <c r="I20" s="57">
        <v>33198.229999999996</v>
      </c>
      <c r="J20" s="57"/>
      <c r="K20" s="46"/>
      <c r="L20" s="46"/>
      <c r="M20" s="16" t="s">
        <v>34</v>
      </c>
      <c r="N20" s="3">
        <f>N9-N19</f>
        <v>48742</v>
      </c>
      <c r="O20" s="3">
        <f>O9-O19</f>
        <v>0</v>
      </c>
    </row>
    <row r="21" spans="1:15" x14ac:dyDescent="0.2">
      <c r="B21" s="16"/>
      <c r="C21" s="36"/>
      <c r="D21" s="21"/>
      <c r="G21" s="57"/>
      <c r="H21" s="57"/>
      <c r="I21" s="57"/>
      <c r="J21" s="57"/>
      <c r="K21" s="46"/>
      <c r="L21" s="46"/>
      <c r="M21" s="16"/>
      <c r="N21" s="36"/>
      <c r="O21" s="21"/>
    </row>
    <row r="22" spans="1:15" x14ac:dyDescent="0.2">
      <c r="A22" s="6" t="s">
        <v>35</v>
      </c>
      <c r="B22" s="6"/>
      <c r="G22" s="57" t="s">
        <v>35</v>
      </c>
      <c r="H22" s="57"/>
      <c r="I22" s="57"/>
      <c r="J22" s="57"/>
      <c r="K22" s="46"/>
      <c r="L22" s="6" t="s">
        <v>35</v>
      </c>
      <c r="M22" s="6"/>
      <c r="N22" s="46"/>
      <c r="O22" s="46"/>
    </row>
    <row r="23" spans="1:15" x14ac:dyDescent="0.2">
      <c r="A23" s="15">
        <v>0.5</v>
      </c>
      <c r="B23" s="14" t="s">
        <v>36</v>
      </c>
      <c r="C23" s="21">
        <f>C20</f>
        <v>51286.229999999996</v>
      </c>
      <c r="D23" s="21">
        <f>D20</f>
        <v>0</v>
      </c>
      <c r="G23" s="57">
        <v>0.5</v>
      </c>
      <c r="H23" s="57" t="s">
        <v>36</v>
      </c>
      <c r="I23" s="57">
        <v>33198.229999999996</v>
      </c>
      <c r="J23" s="57"/>
      <c r="K23" s="46"/>
      <c r="L23" s="15">
        <v>0.5</v>
      </c>
      <c r="M23" s="14" t="s">
        <v>36</v>
      </c>
      <c r="N23" s="21">
        <f>N20</f>
        <v>48742</v>
      </c>
      <c r="O23" s="21">
        <f>O20</f>
        <v>0</v>
      </c>
    </row>
    <row r="24" spans="1:15" x14ac:dyDescent="0.2">
      <c r="A24" s="13">
        <v>0.5</v>
      </c>
      <c r="B24" s="22" t="s">
        <v>37</v>
      </c>
      <c r="C24" s="21">
        <f>C23*$A24</f>
        <v>25643.114999999998</v>
      </c>
      <c r="D24" s="21">
        <f>D23*$A24</f>
        <v>0</v>
      </c>
      <c r="G24" s="57">
        <v>0.5</v>
      </c>
      <c r="H24" s="57" t="s">
        <v>37</v>
      </c>
      <c r="I24" s="57">
        <v>16599.114999999998</v>
      </c>
      <c r="J24" s="57"/>
      <c r="K24" s="46"/>
      <c r="L24" s="13">
        <v>0.5</v>
      </c>
      <c r="M24" s="22" t="s">
        <v>37</v>
      </c>
      <c r="N24" s="21">
        <f>N23*$A24</f>
        <v>24371</v>
      </c>
      <c r="O24" s="21">
        <f>O23*$A24</f>
        <v>0</v>
      </c>
    </row>
    <row r="25" spans="1:15" x14ac:dyDescent="0.2">
      <c r="A25" s="13">
        <v>0.5</v>
      </c>
      <c r="B25" s="39" t="s">
        <v>220</v>
      </c>
      <c r="C25" s="21">
        <f>C23*$A25</f>
        <v>25643.114999999998</v>
      </c>
      <c r="D25" s="21">
        <f>D23*$A25</f>
        <v>0</v>
      </c>
      <c r="G25" s="57">
        <v>0.5</v>
      </c>
      <c r="H25" s="57" t="s">
        <v>229</v>
      </c>
      <c r="I25" s="57">
        <v>16599.114999999998</v>
      </c>
      <c r="J25" s="57"/>
      <c r="K25" s="46"/>
      <c r="L25" s="13">
        <v>0.5</v>
      </c>
      <c r="M25" s="39" t="s">
        <v>247</v>
      </c>
      <c r="N25" s="21">
        <f>N23*$A25</f>
        <v>24371</v>
      </c>
      <c r="O25" s="21">
        <f>O23*$A25</f>
        <v>0</v>
      </c>
    </row>
    <row r="26" spans="1:15" ht="12.75" customHeight="1" x14ac:dyDescent="0.2">
      <c r="G26" s="57"/>
      <c r="H26" s="57"/>
      <c r="I26" s="57"/>
      <c r="J26" s="57"/>
      <c r="K26" s="46"/>
      <c r="L26" s="46"/>
      <c r="M26" s="46"/>
      <c r="N26" s="46"/>
      <c r="O26" s="46"/>
    </row>
    <row r="27" spans="1:15" x14ac:dyDescent="0.2">
      <c r="B27" s="2" t="s">
        <v>38</v>
      </c>
      <c r="C27" s="21">
        <f>C9/'Registration Inc'!C37</f>
        <v>222.8876117496807</v>
      </c>
      <c r="D27" s="10"/>
      <c r="G27" s="57"/>
      <c r="H27" s="57" t="s">
        <v>38</v>
      </c>
      <c r="I27" s="57">
        <v>210.32754010695186</v>
      </c>
      <c r="J27" s="57"/>
      <c r="K27" s="46"/>
      <c r="L27" s="46"/>
      <c r="M27" s="2" t="s">
        <v>38</v>
      </c>
      <c r="N27" s="90">
        <f>N9/'Registration Inc'!Q37</f>
        <v>226.34572490706319</v>
      </c>
      <c r="O27" s="10"/>
    </row>
    <row r="28" spans="1:15" x14ac:dyDescent="0.2">
      <c r="B28" s="2" t="s">
        <v>39</v>
      </c>
      <c r="C28" s="21">
        <f>C19/'Registration Inc'!C37</f>
        <v>157.38795657726692</v>
      </c>
      <c r="G28" s="57"/>
      <c r="H28" s="57" t="s">
        <v>39</v>
      </c>
      <c r="I28" s="57">
        <v>165.94487967914438</v>
      </c>
      <c r="J28" s="57"/>
      <c r="K28" s="46"/>
      <c r="L28" s="46"/>
      <c r="M28" s="2" t="s">
        <v>39</v>
      </c>
      <c r="N28" s="90">
        <f>N19/'Registration Inc'!Q37</f>
        <v>165.94671623296159</v>
      </c>
      <c r="O28" s="46"/>
    </row>
    <row r="29" spans="1:15" x14ac:dyDescent="0.2">
      <c r="B29" s="2"/>
      <c r="C29" s="21"/>
      <c r="G29" s="57"/>
      <c r="H29" s="57"/>
      <c r="I29" s="57"/>
      <c r="J29" s="57"/>
      <c r="K29" s="46"/>
      <c r="L29" s="46"/>
      <c r="M29" s="2"/>
      <c r="N29" s="21"/>
      <c r="O29" s="46"/>
    </row>
    <row r="30" spans="1:15" x14ac:dyDescent="0.2">
      <c r="B30" s="57" t="s">
        <v>230</v>
      </c>
      <c r="C30" s="91">
        <f>(C9-C19)/C9</f>
        <v>0.29386853158072668</v>
      </c>
      <c r="G30" s="57"/>
      <c r="H30" s="57" t="s">
        <v>230</v>
      </c>
      <c r="I30" s="91">
        <f>(I9-I19)/I9</f>
        <v>0.21101687589385029</v>
      </c>
      <c r="J30" s="57"/>
      <c r="K30" s="46"/>
      <c r="L30" s="46"/>
      <c r="M30" s="57" t="s">
        <v>230</v>
      </c>
      <c r="N30" s="91">
        <f>(N9-N19)/N9</f>
        <v>0.2668440444320353</v>
      </c>
      <c r="O30" s="46"/>
    </row>
    <row r="31" spans="1:15" x14ac:dyDescent="0.2">
      <c r="B31" s="2"/>
      <c r="C31" s="21"/>
      <c r="G31" s="57"/>
      <c r="H31" s="57"/>
      <c r="I31" s="57"/>
      <c r="J31" s="57"/>
      <c r="K31" s="46"/>
      <c r="L31" s="57"/>
      <c r="M31" s="57"/>
    </row>
    <row r="32" spans="1:15" x14ac:dyDescent="0.2">
      <c r="B32" s="2"/>
      <c r="C32" s="21"/>
      <c r="I32" t="s">
        <v>246</v>
      </c>
    </row>
    <row r="33" spans="2:3" x14ac:dyDescent="0.2">
      <c r="B33" s="2"/>
      <c r="C33" s="21"/>
    </row>
    <row r="34" spans="2:3" x14ac:dyDescent="0.2">
      <c r="B34" s="2"/>
      <c r="C34" s="21"/>
    </row>
    <row r="35" spans="2:3" x14ac:dyDescent="0.2">
      <c r="B35" s="2"/>
      <c r="C35" s="21"/>
    </row>
    <row r="36" spans="2:3" x14ac:dyDescent="0.2">
      <c r="B36" s="2"/>
      <c r="C36" s="21"/>
    </row>
    <row r="37" spans="2:3" x14ac:dyDescent="0.2">
      <c r="B37" s="2"/>
      <c r="C37" s="21"/>
    </row>
    <row r="38" spans="2:3" x14ac:dyDescent="0.2">
      <c r="B38" s="2"/>
      <c r="C38" s="21"/>
    </row>
    <row r="39" spans="2:3" x14ac:dyDescent="0.2">
      <c r="B39" s="2"/>
      <c r="C39" s="21"/>
    </row>
    <row r="40" spans="2:3" x14ac:dyDescent="0.2">
      <c r="B40" s="2"/>
      <c r="C40" s="21"/>
    </row>
    <row r="41" spans="2:3" x14ac:dyDescent="0.2">
      <c r="B41" s="2"/>
      <c r="C41" s="21"/>
    </row>
    <row r="42" spans="2:3" x14ac:dyDescent="0.2">
      <c r="B42" s="2"/>
      <c r="C42" s="21"/>
    </row>
    <row r="43" spans="2:3" x14ac:dyDescent="0.2">
      <c r="B43" s="2"/>
      <c r="C43" s="21"/>
    </row>
    <row r="44" spans="2:3" x14ac:dyDescent="0.2">
      <c r="B44" s="2"/>
      <c r="C44" s="21"/>
    </row>
    <row r="45" spans="2:3" x14ac:dyDescent="0.2">
      <c r="B45" s="2"/>
      <c r="C45" s="21"/>
    </row>
    <row r="46" spans="2:3" x14ac:dyDescent="0.2">
      <c r="B46" s="2"/>
      <c r="C46" s="21"/>
    </row>
    <row r="47" spans="2:3" x14ac:dyDescent="0.2">
      <c r="B47" s="2"/>
      <c r="C47" s="21"/>
    </row>
    <row r="48" spans="2:3" x14ac:dyDescent="0.2">
      <c r="B48" s="2"/>
      <c r="C48" s="21"/>
    </row>
  </sheetData>
  <sheetProtection algorithmName="SHA-512" hashValue="sVb53T2K/YfJILvZJfPII0+bRtac7i/jtB3xYoQxM2RewqYqCiF6BBuEs2WmvHw2kRqgKayxjgxfqIoRK22Nig==" saltValue="kVytn3m5P3wcjbiCz4sJO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2"/>
  <sheetViews>
    <sheetView topLeftCell="A118" workbookViewId="0">
      <selection activeCell="K53" sqref="K53"/>
    </sheetView>
  </sheetViews>
  <sheetFormatPr defaultColWidth="9.140625" defaultRowHeight="12.75" customHeight="1" x14ac:dyDescent="0.2"/>
  <cols>
    <col min="1" max="1" width="4.140625" customWidth="1"/>
    <col min="2" max="2" width="7.42578125" customWidth="1"/>
    <col min="3" max="3" width="10.28515625" customWidth="1"/>
    <col min="4" max="4" width="24.5703125" customWidth="1"/>
    <col min="5" max="5" width="31.42578125" customWidth="1"/>
    <col min="6" max="6" width="1.28515625" customWidth="1"/>
    <col min="7" max="8" width="12.7109375" customWidth="1"/>
    <col min="9" max="9" width="10.85546875" customWidth="1"/>
    <col min="10" max="10" width="12.7109375" customWidth="1"/>
  </cols>
  <sheetData>
    <row r="1" spans="1:25" ht="12.75" customHeight="1" x14ac:dyDescent="0.2">
      <c r="A1" s="4" t="s">
        <v>212</v>
      </c>
      <c r="B1" s="4" t="s">
        <v>213</v>
      </c>
      <c r="C1" s="4" t="s">
        <v>214</v>
      </c>
      <c r="D1" s="4" t="s">
        <v>215</v>
      </c>
      <c r="E1" s="4" t="s">
        <v>216</v>
      </c>
      <c r="F1" s="4" t="s">
        <v>217</v>
      </c>
      <c r="G1" s="4" t="s">
        <v>218</v>
      </c>
      <c r="H1" s="4" t="s">
        <v>219</v>
      </c>
      <c r="I1" s="4" t="s">
        <v>216</v>
      </c>
      <c r="J1" s="4" t="s">
        <v>34</v>
      </c>
      <c r="K1" s="33" t="s">
        <v>4</v>
      </c>
      <c r="L1" s="33" t="s">
        <v>6</v>
      </c>
      <c r="M1" s="33" t="s">
        <v>8</v>
      </c>
      <c r="N1" s="33" t="s">
        <v>10</v>
      </c>
      <c r="O1" s="33" t="s">
        <v>12</v>
      </c>
      <c r="P1" s="33" t="s">
        <v>14</v>
      </c>
      <c r="Q1" s="33" t="s">
        <v>18</v>
      </c>
      <c r="R1" s="33" t="s">
        <v>20</v>
      </c>
      <c r="S1" s="33" t="s">
        <v>21</v>
      </c>
      <c r="T1" s="33" t="s">
        <v>23</v>
      </c>
      <c r="U1" s="33" t="s">
        <v>25</v>
      </c>
      <c r="V1" s="33" t="s">
        <v>27</v>
      </c>
      <c r="W1" s="33" t="s">
        <v>29</v>
      </c>
      <c r="X1" s="33" t="s">
        <v>31</v>
      </c>
      <c r="Y1" s="33"/>
    </row>
    <row r="2" spans="1:25" ht="12.75" customHeight="1" x14ac:dyDescent="0.2">
      <c r="B2" s="12"/>
      <c r="G2" s="10"/>
      <c r="H2" s="10"/>
      <c r="I2" s="10">
        <f t="shared" ref="I2:I65" si="0">H2-G2</f>
        <v>0</v>
      </c>
      <c r="J2" s="10">
        <f>I2</f>
        <v>0</v>
      </c>
      <c r="K2" s="14">
        <f t="shared" ref="K2:P11" si="1">IF((UPPER($A2)=K$1),$I2,0)</f>
        <v>0</v>
      </c>
      <c r="L2" s="14">
        <f t="shared" si="1"/>
        <v>0</v>
      </c>
      <c r="M2" s="14">
        <f t="shared" si="1"/>
        <v>0</v>
      </c>
      <c r="N2" s="14">
        <f t="shared" si="1"/>
        <v>0</v>
      </c>
      <c r="O2" s="14">
        <f t="shared" si="1"/>
        <v>0</v>
      </c>
      <c r="P2" s="14">
        <f t="shared" si="1"/>
        <v>0</v>
      </c>
      <c r="Q2" s="14">
        <f t="shared" ref="Q2:X11" si="2">IF((UPPER($A2)=Q$1),-$I2,0)</f>
        <v>0</v>
      </c>
      <c r="R2" s="14">
        <f t="shared" si="2"/>
        <v>0</v>
      </c>
      <c r="S2" s="14">
        <f t="shared" si="2"/>
        <v>0</v>
      </c>
      <c r="T2" s="14">
        <f t="shared" si="2"/>
        <v>0</v>
      </c>
      <c r="U2" s="14">
        <f t="shared" si="2"/>
        <v>0</v>
      </c>
      <c r="V2" s="14">
        <f t="shared" si="2"/>
        <v>0</v>
      </c>
      <c r="W2" s="14">
        <f t="shared" si="2"/>
        <v>0</v>
      </c>
      <c r="X2" s="14">
        <f t="shared" si="2"/>
        <v>0</v>
      </c>
    </row>
    <row r="3" spans="1:25" ht="12.75" customHeight="1" x14ac:dyDescent="0.2">
      <c r="B3" s="12"/>
      <c r="G3" s="10"/>
      <c r="H3" s="10"/>
      <c r="I3" s="10">
        <f t="shared" si="0"/>
        <v>0</v>
      </c>
      <c r="J3" s="10" t="str">
        <f t="shared" ref="J3:J34" si="3">IF((I3=0),"",(J2+I3))</f>
        <v/>
      </c>
      <c r="K3" s="14">
        <f t="shared" si="1"/>
        <v>0</v>
      </c>
      <c r="L3" s="14">
        <f t="shared" si="1"/>
        <v>0</v>
      </c>
      <c r="M3" s="14">
        <f t="shared" si="1"/>
        <v>0</v>
      </c>
      <c r="N3" s="14">
        <f t="shared" si="1"/>
        <v>0</v>
      </c>
      <c r="O3" s="14">
        <f t="shared" si="1"/>
        <v>0</v>
      </c>
      <c r="P3" s="14">
        <f t="shared" si="1"/>
        <v>0</v>
      </c>
      <c r="Q3" s="14">
        <f t="shared" si="2"/>
        <v>0</v>
      </c>
      <c r="R3" s="14">
        <f t="shared" si="2"/>
        <v>0</v>
      </c>
      <c r="S3" s="14">
        <f t="shared" si="2"/>
        <v>0</v>
      </c>
      <c r="T3" s="14">
        <f t="shared" si="2"/>
        <v>0</v>
      </c>
      <c r="U3" s="14">
        <f t="shared" si="2"/>
        <v>0</v>
      </c>
      <c r="V3" s="14">
        <f t="shared" si="2"/>
        <v>0</v>
      </c>
      <c r="W3" s="14">
        <f t="shared" si="2"/>
        <v>0</v>
      </c>
      <c r="X3" s="14">
        <f t="shared" si="2"/>
        <v>0</v>
      </c>
    </row>
    <row r="4" spans="1:25" ht="12.75" customHeight="1" x14ac:dyDescent="0.2">
      <c r="B4" s="12"/>
      <c r="G4" s="10"/>
      <c r="H4" s="10"/>
      <c r="I4" s="10">
        <f t="shared" si="0"/>
        <v>0</v>
      </c>
      <c r="J4" s="10" t="str">
        <f t="shared" si="3"/>
        <v/>
      </c>
      <c r="K4" s="14">
        <f t="shared" si="1"/>
        <v>0</v>
      </c>
      <c r="L4" s="14">
        <f t="shared" si="1"/>
        <v>0</v>
      </c>
      <c r="M4" s="14">
        <f t="shared" si="1"/>
        <v>0</v>
      </c>
      <c r="N4" s="14">
        <f t="shared" si="1"/>
        <v>0</v>
      </c>
      <c r="O4" s="14">
        <f t="shared" si="1"/>
        <v>0</v>
      </c>
      <c r="P4" s="14">
        <f t="shared" si="1"/>
        <v>0</v>
      </c>
      <c r="Q4" s="14">
        <f t="shared" si="2"/>
        <v>0</v>
      </c>
      <c r="R4" s="14">
        <f t="shared" si="2"/>
        <v>0</v>
      </c>
      <c r="S4" s="14">
        <f t="shared" si="2"/>
        <v>0</v>
      </c>
      <c r="T4" s="14">
        <f t="shared" si="2"/>
        <v>0</v>
      </c>
      <c r="U4" s="14">
        <f t="shared" si="2"/>
        <v>0</v>
      </c>
      <c r="V4" s="14">
        <f t="shared" si="2"/>
        <v>0</v>
      </c>
      <c r="W4" s="14">
        <f t="shared" si="2"/>
        <v>0</v>
      </c>
      <c r="X4" s="14">
        <f t="shared" si="2"/>
        <v>0</v>
      </c>
    </row>
    <row r="5" spans="1:25" ht="12.75" customHeight="1" x14ac:dyDescent="0.2">
      <c r="B5" s="12"/>
      <c r="G5" s="10"/>
      <c r="H5" s="10"/>
      <c r="I5" s="10">
        <f t="shared" si="0"/>
        <v>0</v>
      </c>
      <c r="J5" s="10" t="str">
        <f t="shared" si="3"/>
        <v/>
      </c>
      <c r="K5" s="14">
        <f t="shared" si="1"/>
        <v>0</v>
      </c>
      <c r="L5" s="14">
        <f t="shared" si="1"/>
        <v>0</v>
      </c>
      <c r="M5" s="14">
        <f t="shared" si="1"/>
        <v>0</v>
      </c>
      <c r="N5" s="14">
        <f t="shared" si="1"/>
        <v>0</v>
      </c>
      <c r="O5" s="14">
        <f t="shared" si="1"/>
        <v>0</v>
      </c>
      <c r="P5" s="14">
        <f t="shared" si="1"/>
        <v>0</v>
      </c>
      <c r="Q5" s="14">
        <f t="shared" si="2"/>
        <v>0</v>
      </c>
      <c r="R5" s="14">
        <f t="shared" si="2"/>
        <v>0</v>
      </c>
      <c r="S5" s="14">
        <f t="shared" si="2"/>
        <v>0</v>
      </c>
      <c r="T5" s="14">
        <f t="shared" si="2"/>
        <v>0</v>
      </c>
      <c r="U5" s="14">
        <f t="shared" si="2"/>
        <v>0</v>
      </c>
      <c r="V5" s="14">
        <f t="shared" si="2"/>
        <v>0</v>
      </c>
      <c r="W5" s="14">
        <f t="shared" si="2"/>
        <v>0</v>
      </c>
      <c r="X5" s="14">
        <f t="shared" si="2"/>
        <v>0</v>
      </c>
    </row>
    <row r="6" spans="1:25" ht="12.75" customHeight="1" x14ac:dyDescent="0.2">
      <c r="B6" s="12"/>
      <c r="G6" s="10"/>
      <c r="H6" s="10"/>
      <c r="I6" s="10">
        <f t="shared" si="0"/>
        <v>0</v>
      </c>
      <c r="J6" s="10" t="str">
        <f t="shared" si="3"/>
        <v/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14">
        <f t="shared" si="1"/>
        <v>0</v>
      </c>
      <c r="O6" s="14">
        <f t="shared" si="1"/>
        <v>0</v>
      </c>
      <c r="P6" s="14">
        <f t="shared" si="1"/>
        <v>0</v>
      </c>
      <c r="Q6" s="14">
        <f t="shared" si="2"/>
        <v>0</v>
      </c>
      <c r="R6" s="14">
        <f t="shared" si="2"/>
        <v>0</v>
      </c>
      <c r="S6" s="14">
        <f t="shared" si="2"/>
        <v>0</v>
      </c>
      <c r="T6" s="14">
        <f t="shared" si="2"/>
        <v>0</v>
      </c>
      <c r="U6" s="14">
        <f t="shared" si="2"/>
        <v>0</v>
      </c>
      <c r="V6" s="14">
        <f t="shared" si="2"/>
        <v>0</v>
      </c>
      <c r="W6" s="14">
        <f t="shared" si="2"/>
        <v>0</v>
      </c>
      <c r="X6" s="14">
        <f t="shared" si="2"/>
        <v>0</v>
      </c>
    </row>
    <row r="7" spans="1:25" ht="12.75" customHeight="1" x14ac:dyDescent="0.2">
      <c r="B7" s="12"/>
      <c r="G7" s="10"/>
      <c r="H7" s="10"/>
      <c r="I7" s="10">
        <f t="shared" si="0"/>
        <v>0</v>
      </c>
      <c r="J7" s="10" t="str">
        <f t="shared" si="3"/>
        <v/>
      </c>
      <c r="K7" s="14">
        <f t="shared" si="1"/>
        <v>0</v>
      </c>
      <c r="L7" s="14">
        <f t="shared" si="1"/>
        <v>0</v>
      </c>
      <c r="M7" s="14">
        <f t="shared" si="1"/>
        <v>0</v>
      </c>
      <c r="N7" s="14">
        <f t="shared" si="1"/>
        <v>0</v>
      </c>
      <c r="O7" s="14">
        <f t="shared" si="1"/>
        <v>0</v>
      </c>
      <c r="P7" s="14">
        <f t="shared" si="1"/>
        <v>0</v>
      </c>
      <c r="Q7" s="14">
        <f t="shared" si="2"/>
        <v>0</v>
      </c>
      <c r="R7" s="14">
        <f t="shared" si="2"/>
        <v>0</v>
      </c>
      <c r="S7" s="14">
        <f t="shared" si="2"/>
        <v>0</v>
      </c>
      <c r="T7" s="14">
        <f t="shared" si="2"/>
        <v>0</v>
      </c>
      <c r="U7" s="14">
        <f t="shared" si="2"/>
        <v>0</v>
      </c>
      <c r="V7" s="14">
        <f t="shared" si="2"/>
        <v>0</v>
      </c>
      <c r="W7" s="14">
        <f t="shared" si="2"/>
        <v>0</v>
      </c>
      <c r="X7" s="14">
        <f t="shared" si="2"/>
        <v>0</v>
      </c>
    </row>
    <row r="8" spans="1:25" ht="12.75" customHeight="1" x14ac:dyDescent="0.2">
      <c r="B8" s="12"/>
      <c r="G8" s="10"/>
      <c r="H8" s="10"/>
      <c r="I8" s="10">
        <f t="shared" si="0"/>
        <v>0</v>
      </c>
      <c r="J8" s="10" t="str">
        <f t="shared" si="3"/>
        <v/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  <c r="P8" s="14">
        <f t="shared" si="1"/>
        <v>0</v>
      </c>
      <c r="Q8" s="14">
        <f t="shared" si="2"/>
        <v>0</v>
      </c>
      <c r="R8" s="14">
        <f t="shared" si="2"/>
        <v>0</v>
      </c>
      <c r="S8" s="14">
        <f t="shared" si="2"/>
        <v>0</v>
      </c>
      <c r="T8" s="14">
        <f t="shared" si="2"/>
        <v>0</v>
      </c>
      <c r="U8" s="14">
        <f t="shared" si="2"/>
        <v>0</v>
      </c>
      <c r="V8" s="14">
        <f t="shared" si="2"/>
        <v>0</v>
      </c>
      <c r="W8" s="14">
        <f t="shared" si="2"/>
        <v>0</v>
      </c>
      <c r="X8" s="14">
        <f t="shared" si="2"/>
        <v>0</v>
      </c>
    </row>
    <row r="9" spans="1:25" ht="12.75" customHeight="1" x14ac:dyDescent="0.2">
      <c r="B9" s="12"/>
      <c r="G9" s="10"/>
      <c r="H9" s="10"/>
      <c r="I9" s="10">
        <f t="shared" si="0"/>
        <v>0</v>
      </c>
      <c r="J9" s="10" t="str">
        <f t="shared" si="3"/>
        <v/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0</v>
      </c>
      <c r="U9" s="14">
        <f t="shared" si="2"/>
        <v>0</v>
      </c>
      <c r="V9" s="14">
        <f t="shared" si="2"/>
        <v>0</v>
      </c>
      <c r="W9" s="14">
        <f t="shared" si="2"/>
        <v>0</v>
      </c>
      <c r="X9" s="14">
        <f t="shared" si="2"/>
        <v>0</v>
      </c>
    </row>
    <row r="10" spans="1:25" ht="12.75" customHeight="1" x14ac:dyDescent="0.2">
      <c r="B10" s="12"/>
      <c r="G10" s="10"/>
      <c r="H10" s="10"/>
      <c r="I10" s="10">
        <f t="shared" si="0"/>
        <v>0</v>
      </c>
      <c r="J10" s="10" t="str">
        <f t="shared" si="3"/>
        <v/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2"/>
        <v>0</v>
      </c>
      <c r="R10" s="14">
        <f t="shared" si="2"/>
        <v>0</v>
      </c>
      <c r="S10" s="14">
        <f t="shared" si="2"/>
        <v>0</v>
      </c>
      <c r="T10" s="14">
        <f t="shared" si="2"/>
        <v>0</v>
      </c>
      <c r="U10" s="14">
        <f t="shared" si="2"/>
        <v>0</v>
      </c>
      <c r="V10" s="14">
        <f t="shared" si="2"/>
        <v>0</v>
      </c>
      <c r="W10" s="14">
        <f t="shared" si="2"/>
        <v>0</v>
      </c>
      <c r="X10" s="14">
        <f t="shared" si="2"/>
        <v>0</v>
      </c>
    </row>
    <row r="11" spans="1:25" ht="12.75" customHeight="1" x14ac:dyDescent="0.2">
      <c r="B11" s="12"/>
      <c r="G11" s="10"/>
      <c r="H11" s="10"/>
      <c r="I11" s="10">
        <f t="shared" si="0"/>
        <v>0</v>
      </c>
      <c r="J11" s="10" t="str">
        <f t="shared" si="3"/>
        <v/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 t="shared" si="1"/>
        <v>0</v>
      </c>
      <c r="P11" s="14">
        <f t="shared" si="1"/>
        <v>0</v>
      </c>
      <c r="Q11" s="14">
        <f t="shared" si="2"/>
        <v>0</v>
      </c>
      <c r="R11" s="14">
        <f t="shared" si="2"/>
        <v>0</v>
      </c>
      <c r="S11" s="14">
        <f t="shared" si="2"/>
        <v>0</v>
      </c>
      <c r="T11" s="14">
        <f t="shared" si="2"/>
        <v>0</v>
      </c>
      <c r="U11" s="14">
        <f t="shared" si="2"/>
        <v>0</v>
      </c>
      <c r="V11" s="14">
        <f t="shared" si="2"/>
        <v>0</v>
      </c>
      <c r="W11" s="14">
        <f t="shared" si="2"/>
        <v>0</v>
      </c>
      <c r="X11" s="14">
        <f t="shared" si="2"/>
        <v>0</v>
      </c>
    </row>
    <row r="12" spans="1:25" ht="12.75" customHeight="1" x14ac:dyDescent="0.2">
      <c r="B12" s="12"/>
      <c r="G12" s="10"/>
      <c r="H12" s="10"/>
      <c r="I12" s="10">
        <f t="shared" si="0"/>
        <v>0</v>
      </c>
      <c r="J12" s="10" t="str">
        <f t="shared" si="3"/>
        <v/>
      </c>
      <c r="K12" s="14">
        <f t="shared" ref="K12:P21" si="4">IF((UPPER($A12)=K$1),$I12,0)</f>
        <v>0</v>
      </c>
      <c r="L12" s="14">
        <f t="shared" si="4"/>
        <v>0</v>
      </c>
      <c r="M12" s="14">
        <f t="shared" si="4"/>
        <v>0</v>
      </c>
      <c r="N12" s="14">
        <f t="shared" si="4"/>
        <v>0</v>
      </c>
      <c r="O12" s="14">
        <f t="shared" si="4"/>
        <v>0</v>
      </c>
      <c r="P12" s="14">
        <f t="shared" si="4"/>
        <v>0</v>
      </c>
      <c r="Q12" s="14">
        <f t="shared" ref="Q12:X21" si="5">IF((UPPER($A12)=Q$1),-$I12,0)</f>
        <v>0</v>
      </c>
      <c r="R12" s="14">
        <f t="shared" si="5"/>
        <v>0</v>
      </c>
      <c r="S12" s="14">
        <f t="shared" si="5"/>
        <v>0</v>
      </c>
      <c r="T12" s="14">
        <f t="shared" si="5"/>
        <v>0</v>
      </c>
      <c r="U12" s="14">
        <f t="shared" si="5"/>
        <v>0</v>
      </c>
      <c r="V12" s="14">
        <f t="shared" si="5"/>
        <v>0</v>
      </c>
      <c r="W12" s="14">
        <f t="shared" si="5"/>
        <v>0</v>
      </c>
      <c r="X12" s="14">
        <f t="shared" si="5"/>
        <v>0</v>
      </c>
    </row>
    <row r="13" spans="1:25" ht="12.75" customHeight="1" x14ac:dyDescent="0.2">
      <c r="B13" s="12"/>
      <c r="G13" s="10"/>
      <c r="H13" s="10"/>
      <c r="I13" s="10">
        <f t="shared" si="0"/>
        <v>0</v>
      </c>
      <c r="J13" s="10" t="str">
        <f t="shared" si="3"/>
        <v/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4">
        <f t="shared" si="4"/>
        <v>0</v>
      </c>
      <c r="O13" s="14">
        <f t="shared" si="4"/>
        <v>0</v>
      </c>
      <c r="P13" s="14">
        <f t="shared" si="4"/>
        <v>0</v>
      </c>
      <c r="Q13" s="14">
        <f t="shared" si="5"/>
        <v>0</v>
      </c>
      <c r="R13" s="14">
        <f t="shared" si="5"/>
        <v>0</v>
      </c>
      <c r="S13" s="14">
        <f t="shared" si="5"/>
        <v>0</v>
      </c>
      <c r="T13" s="14">
        <f t="shared" si="5"/>
        <v>0</v>
      </c>
      <c r="U13" s="14">
        <f t="shared" si="5"/>
        <v>0</v>
      </c>
      <c r="V13" s="14">
        <f t="shared" si="5"/>
        <v>0</v>
      </c>
      <c r="W13" s="14">
        <f t="shared" si="5"/>
        <v>0</v>
      </c>
      <c r="X13" s="14">
        <f t="shared" si="5"/>
        <v>0</v>
      </c>
    </row>
    <row r="14" spans="1:25" ht="12.75" customHeight="1" x14ac:dyDescent="0.2">
      <c r="B14" s="12"/>
      <c r="G14" s="10"/>
      <c r="H14" s="10"/>
      <c r="I14" s="10">
        <f t="shared" si="0"/>
        <v>0</v>
      </c>
      <c r="J14" s="10" t="str">
        <f t="shared" si="3"/>
        <v/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14">
        <f t="shared" si="4"/>
        <v>0</v>
      </c>
      <c r="O14" s="14">
        <f t="shared" si="4"/>
        <v>0</v>
      </c>
      <c r="P14" s="14">
        <f t="shared" si="4"/>
        <v>0</v>
      </c>
      <c r="Q14" s="14">
        <f t="shared" si="5"/>
        <v>0</v>
      </c>
      <c r="R14" s="14">
        <f t="shared" si="5"/>
        <v>0</v>
      </c>
      <c r="S14" s="14">
        <f t="shared" si="5"/>
        <v>0</v>
      </c>
      <c r="T14" s="14">
        <f t="shared" si="5"/>
        <v>0</v>
      </c>
      <c r="U14" s="14">
        <f t="shared" si="5"/>
        <v>0</v>
      </c>
      <c r="V14" s="14">
        <f t="shared" si="5"/>
        <v>0</v>
      </c>
      <c r="W14" s="14">
        <f t="shared" si="5"/>
        <v>0</v>
      </c>
      <c r="X14" s="14">
        <f t="shared" si="5"/>
        <v>0</v>
      </c>
    </row>
    <row r="15" spans="1:25" ht="12.75" customHeight="1" x14ac:dyDescent="0.2">
      <c r="B15" s="12"/>
      <c r="G15" s="10"/>
      <c r="H15" s="10"/>
      <c r="I15" s="10">
        <f t="shared" si="0"/>
        <v>0</v>
      </c>
      <c r="J15" s="10" t="str">
        <f t="shared" si="3"/>
        <v/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4"/>
        <v>0</v>
      </c>
      <c r="O15" s="14">
        <f t="shared" si="4"/>
        <v>0</v>
      </c>
      <c r="P15" s="14">
        <f t="shared" si="4"/>
        <v>0</v>
      </c>
      <c r="Q15" s="14">
        <f t="shared" si="5"/>
        <v>0</v>
      </c>
      <c r="R15" s="14">
        <f t="shared" si="5"/>
        <v>0</v>
      </c>
      <c r="S15" s="14">
        <f t="shared" si="5"/>
        <v>0</v>
      </c>
      <c r="T15" s="14">
        <f t="shared" si="5"/>
        <v>0</v>
      </c>
      <c r="U15" s="14">
        <f t="shared" si="5"/>
        <v>0</v>
      </c>
      <c r="V15" s="14">
        <f t="shared" si="5"/>
        <v>0</v>
      </c>
      <c r="W15" s="14">
        <f t="shared" si="5"/>
        <v>0</v>
      </c>
      <c r="X15" s="14">
        <f t="shared" si="5"/>
        <v>0</v>
      </c>
    </row>
    <row r="16" spans="1:25" ht="12.75" customHeight="1" x14ac:dyDescent="0.2">
      <c r="B16" s="12"/>
      <c r="G16" s="10"/>
      <c r="H16" s="10"/>
      <c r="I16" s="10">
        <f t="shared" si="0"/>
        <v>0</v>
      </c>
      <c r="J16" s="10" t="str">
        <f t="shared" si="3"/>
        <v/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14">
        <f t="shared" si="4"/>
        <v>0</v>
      </c>
      <c r="Q16" s="14">
        <f t="shared" si="5"/>
        <v>0</v>
      </c>
      <c r="R16" s="14">
        <f t="shared" si="5"/>
        <v>0</v>
      </c>
      <c r="S16" s="14">
        <f t="shared" si="5"/>
        <v>0</v>
      </c>
      <c r="T16" s="14">
        <f t="shared" si="5"/>
        <v>0</v>
      </c>
      <c r="U16" s="14">
        <f t="shared" si="5"/>
        <v>0</v>
      </c>
      <c r="V16" s="14">
        <f t="shared" si="5"/>
        <v>0</v>
      </c>
      <c r="W16" s="14">
        <f t="shared" si="5"/>
        <v>0</v>
      </c>
      <c r="X16" s="14">
        <f t="shared" si="5"/>
        <v>0</v>
      </c>
    </row>
    <row r="17" spans="2:24" ht="12.75" customHeight="1" x14ac:dyDescent="0.2">
      <c r="B17" s="12"/>
      <c r="G17" s="10"/>
      <c r="H17" s="10"/>
      <c r="I17" s="10">
        <f t="shared" si="0"/>
        <v>0</v>
      </c>
      <c r="J17" s="10" t="str">
        <f t="shared" si="3"/>
        <v/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  <c r="P17" s="14">
        <f t="shared" si="4"/>
        <v>0</v>
      </c>
      <c r="Q17" s="14">
        <f t="shared" si="5"/>
        <v>0</v>
      </c>
      <c r="R17" s="14">
        <f t="shared" si="5"/>
        <v>0</v>
      </c>
      <c r="S17" s="14">
        <f t="shared" si="5"/>
        <v>0</v>
      </c>
      <c r="T17" s="14">
        <f t="shared" si="5"/>
        <v>0</v>
      </c>
      <c r="U17" s="14">
        <f t="shared" si="5"/>
        <v>0</v>
      </c>
      <c r="V17" s="14">
        <f t="shared" si="5"/>
        <v>0</v>
      </c>
      <c r="W17" s="14">
        <f t="shared" si="5"/>
        <v>0</v>
      </c>
      <c r="X17" s="14">
        <f t="shared" si="5"/>
        <v>0</v>
      </c>
    </row>
    <row r="18" spans="2:24" ht="12.75" customHeight="1" x14ac:dyDescent="0.2">
      <c r="B18" s="12"/>
      <c r="G18" s="10"/>
      <c r="H18" s="10"/>
      <c r="I18" s="10">
        <f t="shared" si="0"/>
        <v>0</v>
      </c>
      <c r="J18" s="10" t="str">
        <f t="shared" si="3"/>
        <v/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4">
        <f t="shared" si="5"/>
        <v>0</v>
      </c>
      <c r="R18" s="14">
        <f t="shared" si="5"/>
        <v>0</v>
      </c>
      <c r="S18" s="14">
        <f t="shared" si="5"/>
        <v>0</v>
      </c>
      <c r="T18" s="14">
        <f t="shared" si="5"/>
        <v>0</v>
      </c>
      <c r="U18" s="14">
        <f t="shared" si="5"/>
        <v>0</v>
      </c>
      <c r="V18" s="14">
        <f t="shared" si="5"/>
        <v>0</v>
      </c>
      <c r="W18" s="14">
        <f t="shared" si="5"/>
        <v>0</v>
      </c>
      <c r="X18" s="14">
        <f t="shared" si="5"/>
        <v>0</v>
      </c>
    </row>
    <row r="19" spans="2:24" ht="12.75" customHeight="1" x14ac:dyDescent="0.2">
      <c r="B19" s="12"/>
      <c r="G19" s="10"/>
      <c r="H19" s="10"/>
      <c r="I19" s="10">
        <f t="shared" si="0"/>
        <v>0</v>
      </c>
      <c r="J19" s="10" t="str">
        <f t="shared" si="3"/>
        <v/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4">
        <f t="shared" si="5"/>
        <v>0</v>
      </c>
      <c r="R19" s="14">
        <f t="shared" si="5"/>
        <v>0</v>
      </c>
      <c r="S19" s="14">
        <f t="shared" si="5"/>
        <v>0</v>
      </c>
      <c r="T19" s="14">
        <f t="shared" si="5"/>
        <v>0</v>
      </c>
      <c r="U19" s="14">
        <f t="shared" si="5"/>
        <v>0</v>
      </c>
      <c r="V19" s="14">
        <f t="shared" si="5"/>
        <v>0</v>
      </c>
      <c r="W19" s="14">
        <f t="shared" si="5"/>
        <v>0</v>
      </c>
      <c r="X19" s="14">
        <f t="shared" si="5"/>
        <v>0</v>
      </c>
    </row>
    <row r="20" spans="2:24" ht="12.75" customHeight="1" x14ac:dyDescent="0.2">
      <c r="B20" s="12"/>
      <c r="G20" s="10"/>
      <c r="H20" s="10"/>
      <c r="I20" s="10">
        <f t="shared" si="0"/>
        <v>0</v>
      </c>
      <c r="J20" s="10" t="str">
        <f t="shared" si="3"/>
        <v/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4">
        <f t="shared" si="5"/>
        <v>0</v>
      </c>
      <c r="R20" s="14">
        <f t="shared" si="5"/>
        <v>0</v>
      </c>
      <c r="S20" s="14">
        <f t="shared" si="5"/>
        <v>0</v>
      </c>
      <c r="T20" s="14">
        <f t="shared" si="5"/>
        <v>0</v>
      </c>
      <c r="U20" s="14">
        <f t="shared" si="5"/>
        <v>0</v>
      </c>
      <c r="V20" s="14">
        <f t="shared" si="5"/>
        <v>0</v>
      </c>
      <c r="W20" s="14">
        <f t="shared" si="5"/>
        <v>0</v>
      </c>
      <c r="X20" s="14">
        <f t="shared" si="5"/>
        <v>0</v>
      </c>
    </row>
    <row r="21" spans="2:24" ht="12.75" customHeight="1" x14ac:dyDescent="0.2">
      <c r="B21" s="12"/>
      <c r="G21" s="10"/>
      <c r="H21" s="10"/>
      <c r="I21" s="10">
        <f t="shared" si="0"/>
        <v>0</v>
      </c>
      <c r="J21" s="10" t="str">
        <f t="shared" si="3"/>
        <v/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14">
        <f t="shared" si="4"/>
        <v>0</v>
      </c>
      <c r="O21" s="14">
        <f t="shared" si="4"/>
        <v>0</v>
      </c>
      <c r="P21" s="14">
        <f t="shared" si="4"/>
        <v>0</v>
      </c>
      <c r="Q21" s="14">
        <f t="shared" si="5"/>
        <v>0</v>
      </c>
      <c r="R21" s="14">
        <f t="shared" si="5"/>
        <v>0</v>
      </c>
      <c r="S21" s="14">
        <f t="shared" si="5"/>
        <v>0</v>
      </c>
      <c r="T21" s="14">
        <f t="shared" si="5"/>
        <v>0</v>
      </c>
      <c r="U21" s="14">
        <f t="shared" si="5"/>
        <v>0</v>
      </c>
      <c r="V21" s="14">
        <f t="shared" si="5"/>
        <v>0</v>
      </c>
      <c r="W21" s="14">
        <f t="shared" si="5"/>
        <v>0</v>
      </c>
      <c r="X21" s="14">
        <f t="shared" si="5"/>
        <v>0</v>
      </c>
    </row>
    <row r="22" spans="2:24" ht="12.75" customHeight="1" x14ac:dyDescent="0.2">
      <c r="B22" s="12"/>
      <c r="G22" s="10"/>
      <c r="H22" s="10"/>
      <c r="I22" s="10">
        <f t="shared" si="0"/>
        <v>0</v>
      </c>
      <c r="J22" s="10" t="str">
        <f t="shared" si="3"/>
        <v/>
      </c>
      <c r="K22" s="14">
        <f t="shared" ref="K22:P31" si="6">IF((UPPER($A22)=K$1),$I22,0)</f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 t="shared" ref="Q22:X31" si="7">IF((UPPER($A22)=Q$1),-$I22,0)</f>
        <v>0</v>
      </c>
      <c r="R22" s="14">
        <f t="shared" si="7"/>
        <v>0</v>
      </c>
      <c r="S22" s="14">
        <f t="shared" si="7"/>
        <v>0</v>
      </c>
      <c r="T22" s="14">
        <f t="shared" si="7"/>
        <v>0</v>
      </c>
      <c r="U22" s="14">
        <f t="shared" si="7"/>
        <v>0</v>
      </c>
      <c r="V22" s="14">
        <f t="shared" si="7"/>
        <v>0</v>
      </c>
      <c r="W22" s="14">
        <f t="shared" si="7"/>
        <v>0</v>
      </c>
      <c r="X22" s="14">
        <f t="shared" si="7"/>
        <v>0</v>
      </c>
    </row>
    <row r="23" spans="2:24" ht="12.75" customHeight="1" x14ac:dyDescent="0.2">
      <c r="B23" s="12"/>
      <c r="G23" s="10"/>
      <c r="H23" s="10"/>
      <c r="I23" s="10">
        <f t="shared" si="0"/>
        <v>0</v>
      </c>
      <c r="J23" s="10" t="str">
        <f t="shared" si="3"/>
        <v/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14">
        <f t="shared" si="6"/>
        <v>0</v>
      </c>
      <c r="Q23" s="14">
        <f t="shared" si="7"/>
        <v>0</v>
      </c>
      <c r="R23" s="14">
        <f t="shared" si="7"/>
        <v>0</v>
      </c>
      <c r="S23" s="14">
        <f t="shared" si="7"/>
        <v>0</v>
      </c>
      <c r="T23" s="14">
        <f t="shared" si="7"/>
        <v>0</v>
      </c>
      <c r="U23" s="14">
        <f t="shared" si="7"/>
        <v>0</v>
      </c>
      <c r="V23" s="14">
        <f t="shared" si="7"/>
        <v>0</v>
      </c>
      <c r="W23" s="14">
        <f t="shared" si="7"/>
        <v>0</v>
      </c>
      <c r="X23" s="14">
        <f t="shared" si="7"/>
        <v>0</v>
      </c>
    </row>
    <row r="24" spans="2:24" ht="12.75" customHeight="1" x14ac:dyDescent="0.2">
      <c r="B24" s="12"/>
      <c r="G24" s="10"/>
      <c r="H24" s="10"/>
      <c r="I24" s="10">
        <f t="shared" si="0"/>
        <v>0</v>
      </c>
      <c r="J24" s="10" t="str">
        <f t="shared" si="3"/>
        <v/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6"/>
        <v>0</v>
      </c>
      <c r="O24" s="14">
        <f t="shared" si="6"/>
        <v>0</v>
      </c>
      <c r="P24" s="14">
        <f t="shared" si="6"/>
        <v>0</v>
      </c>
      <c r="Q24" s="14">
        <f t="shared" si="7"/>
        <v>0</v>
      </c>
      <c r="R24" s="14">
        <f t="shared" si="7"/>
        <v>0</v>
      </c>
      <c r="S24" s="14">
        <f t="shared" si="7"/>
        <v>0</v>
      </c>
      <c r="T24" s="14">
        <f t="shared" si="7"/>
        <v>0</v>
      </c>
      <c r="U24" s="14">
        <f t="shared" si="7"/>
        <v>0</v>
      </c>
      <c r="V24" s="14">
        <f t="shared" si="7"/>
        <v>0</v>
      </c>
      <c r="W24" s="14">
        <f t="shared" si="7"/>
        <v>0</v>
      </c>
      <c r="X24" s="14">
        <f t="shared" si="7"/>
        <v>0</v>
      </c>
    </row>
    <row r="25" spans="2:24" ht="12.75" customHeight="1" x14ac:dyDescent="0.2">
      <c r="B25" s="12"/>
      <c r="G25" s="10"/>
      <c r="H25" s="10"/>
      <c r="I25" s="10">
        <f t="shared" si="0"/>
        <v>0</v>
      </c>
      <c r="J25" s="10" t="str">
        <f t="shared" si="3"/>
        <v/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14">
        <f t="shared" si="7"/>
        <v>0</v>
      </c>
      <c r="R25" s="14">
        <f t="shared" si="7"/>
        <v>0</v>
      </c>
      <c r="S25" s="14">
        <f t="shared" si="7"/>
        <v>0</v>
      </c>
      <c r="T25" s="14">
        <f t="shared" si="7"/>
        <v>0</v>
      </c>
      <c r="U25" s="14">
        <f t="shared" si="7"/>
        <v>0</v>
      </c>
      <c r="V25" s="14">
        <f t="shared" si="7"/>
        <v>0</v>
      </c>
      <c r="W25" s="14">
        <f t="shared" si="7"/>
        <v>0</v>
      </c>
      <c r="X25" s="14">
        <f t="shared" si="7"/>
        <v>0</v>
      </c>
    </row>
    <row r="26" spans="2:24" ht="12.75" customHeight="1" x14ac:dyDescent="0.2">
      <c r="B26" s="12"/>
      <c r="G26" s="10"/>
      <c r="H26" s="10"/>
      <c r="I26" s="10">
        <f t="shared" si="0"/>
        <v>0</v>
      </c>
      <c r="J26" s="10" t="str">
        <f t="shared" si="3"/>
        <v/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</row>
    <row r="27" spans="2:24" ht="12.75" customHeight="1" x14ac:dyDescent="0.2">
      <c r="B27" s="12"/>
      <c r="G27" s="10"/>
      <c r="H27" s="10"/>
      <c r="I27" s="10">
        <f t="shared" si="0"/>
        <v>0</v>
      </c>
      <c r="J27" s="10" t="str">
        <f t="shared" si="3"/>
        <v/>
      </c>
      <c r="K27" s="14">
        <f t="shared" si="6"/>
        <v>0</v>
      </c>
      <c r="L27" s="14">
        <f t="shared" si="6"/>
        <v>0</v>
      </c>
      <c r="M27" s="14">
        <f t="shared" si="6"/>
        <v>0</v>
      </c>
      <c r="N27" s="14">
        <f t="shared" si="6"/>
        <v>0</v>
      </c>
      <c r="O27" s="14">
        <f t="shared" si="6"/>
        <v>0</v>
      </c>
      <c r="P27" s="14">
        <f t="shared" si="6"/>
        <v>0</v>
      </c>
      <c r="Q27" s="14">
        <f t="shared" si="7"/>
        <v>0</v>
      </c>
      <c r="R27" s="14">
        <f t="shared" si="7"/>
        <v>0</v>
      </c>
      <c r="S27" s="14">
        <f t="shared" si="7"/>
        <v>0</v>
      </c>
      <c r="T27" s="14">
        <f t="shared" si="7"/>
        <v>0</v>
      </c>
      <c r="U27" s="14">
        <f t="shared" si="7"/>
        <v>0</v>
      </c>
      <c r="V27" s="14">
        <f t="shared" si="7"/>
        <v>0</v>
      </c>
      <c r="W27" s="14">
        <f t="shared" si="7"/>
        <v>0</v>
      </c>
      <c r="X27" s="14">
        <f t="shared" si="7"/>
        <v>0</v>
      </c>
    </row>
    <row r="28" spans="2:24" ht="12.75" customHeight="1" x14ac:dyDescent="0.2">
      <c r="B28" s="12"/>
      <c r="G28" s="10"/>
      <c r="H28" s="10"/>
      <c r="I28" s="10">
        <f t="shared" si="0"/>
        <v>0</v>
      </c>
      <c r="J28" s="10" t="str">
        <f t="shared" si="3"/>
        <v/>
      </c>
      <c r="K28" s="14">
        <f t="shared" si="6"/>
        <v>0</v>
      </c>
      <c r="L28" s="14">
        <f t="shared" si="6"/>
        <v>0</v>
      </c>
      <c r="M28" s="14">
        <f t="shared" si="6"/>
        <v>0</v>
      </c>
      <c r="N28" s="14">
        <f t="shared" si="6"/>
        <v>0</v>
      </c>
      <c r="O28" s="14">
        <f t="shared" si="6"/>
        <v>0</v>
      </c>
      <c r="P28" s="14">
        <f t="shared" si="6"/>
        <v>0</v>
      </c>
      <c r="Q28" s="14">
        <f t="shared" si="7"/>
        <v>0</v>
      </c>
      <c r="R28" s="14">
        <f t="shared" si="7"/>
        <v>0</v>
      </c>
      <c r="S28" s="14">
        <f t="shared" si="7"/>
        <v>0</v>
      </c>
      <c r="T28" s="14">
        <f t="shared" si="7"/>
        <v>0</v>
      </c>
      <c r="U28" s="14">
        <f t="shared" si="7"/>
        <v>0</v>
      </c>
      <c r="V28" s="14">
        <f t="shared" si="7"/>
        <v>0</v>
      </c>
      <c r="W28" s="14">
        <f t="shared" si="7"/>
        <v>0</v>
      </c>
      <c r="X28" s="14">
        <f t="shared" si="7"/>
        <v>0</v>
      </c>
    </row>
    <row r="29" spans="2:24" ht="12.75" customHeight="1" x14ac:dyDescent="0.2">
      <c r="B29" s="12"/>
      <c r="G29" s="10"/>
      <c r="H29" s="10"/>
      <c r="I29" s="10">
        <f t="shared" si="0"/>
        <v>0</v>
      </c>
      <c r="J29" s="10" t="str">
        <f t="shared" si="3"/>
        <v/>
      </c>
      <c r="K29" s="14">
        <f t="shared" si="6"/>
        <v>0</v>
      </c>
      <c r="L29" s="14">
        <f t="shared" si="6"/>
        <v>0</v>
      </c>
      <c r="M29" s="14">
        <f t="shared" si="6"/>
        <v>0</v>
      </c>
      <c r="N29" s="14">
        <f t="shared" si="6"/>
        <v>0</v>
      </c>
      <c r="O29" s="14">
        <f t="shared" si="6"/>
        <v>0</v>
      </c>
      <c r="P29" s="14">
        <f t="shared" si="6"/>
        <v>0</v>
      </c>
      <c r="Q29" s="14">
        <f t="shared" si="7"/>
        <v>0</v>
      </c>
      <c r="R29" s="14">
        <f t="shared" si="7"/>
        <v>0</v>
      </c>
      <c r="S29" s="14">
        <f t="shared" si="7"/>
        <v>0</v>
      </c>
      <c r="T29" s="14">
        <f t="shared" si="7"/>
        <v>0</v>
      </c>
      <c r="U29" s="14">
        <f t="shared" si="7"/>
        <v>0</v>
      </c>
      <c r="V29" s="14">
        <f t="shared" si="7"/>
        <v>0</v>
      </c>
      <c r="W29" s="14">
        <f t="shared" si="7"/>
        <v>0</v>
      </c>
      <c r="X29" s="14">
        <f t="shared" si="7"/>
        <v>0</v>
      </c>
    </row>
    <row r="30" spans="2:24" ht="12.75" customHeight="1" x14ac:dyDescent="0.2">
      <c r="B30" s="12"/>
      <c r="G30" s="10"/>
      <c r="H30" s="10"/>
      <c r="I30" s="10">
        <f t="shared" si="0"/>
        <v>0</v>
      </c>
      <c r="J30" s="10" t="str">
        <f t="shared" si="3"/>
        <v/>
      </c>
      <c r="K30" s="14">
        <f t="shared" si="6"/>
        <v>0</v>
      </c>
      <c r="L30" s="14">
        <f t="shared" si="6"/>
        <v>0</v>
      </c>
      <c r="M30" s="14">
        <f t="shared" si="6"/>
        <v>0</v>
      </c>
      <c r="N30" s="14">
        <f t="shared" si="6"/>
        <v>0</v>
      </c>
      <c r="O30" s="14">
        <f t="shared" si="6"/>
        <v>0</v>
      </c>
      <c r="P30" s="14">
        <f t="shared" si="6"/>
        <v>0</v>
      </c>
      <c r="Q30" s="14">
        <f t="shared" si="7"/>
        <v>0</v>
      </c>
      <c r="R30" s="14">
        <f t="shared" si="7"/>
        <v>0</v>
      </c>
      <c r="S30" s="14">
        <f t="shared" si="7"/>
        <v>0</v>
      </c>
      <c r="T30" s="14">
        <f t="shared" si="7"/>
        <v>0</v>
      </c>
      <c r="U30" s="14">
        <f t="shared" si="7"/>
        <v>0</v>
      </c>
      <c r="V30" s="14">
        <f t="shared" si="7"/>
        <v>0</v>
      </c>
      <c r="W30" s="14">
        <f t="shared" si="7"/>
        <v>0</v>
      </c>
      <c r="X30" s="14">
        <f t="shared" si="7"/>
        <v>0</v>
      </c>
    </row>
    <row r="31" spans="2:24" ht="12.75" customHeight="1" x14ac:dyDescent="0.2">
      <c r="B31" s="12"/>
      <c r="G31" s="10"/>
      <c r="H31" s="10"/>
      <c r="I31" s="10">
        <f t="shared" si="0"/>
        <v>0</v>
      </c>
      <c r="J31" s="10" t="str">
        <f t="shared" si="3"/>
        <v/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 t="shared" si="6"/>
        <v>0</v>
      </c>
      <c r="Q31" s="14">
        <f t="shared" si="7"/>
        <v>0</v>
      </c>
      <c r="R31" s="14">
        <f t="shared" si="7"/>
        <v>0</v>
      </c>
      <c r="S31" s="14">
        <f t="shared" si="7"/>
        <v>0</v>
      </c>
      <c r="T31" s="14">
        <f t="shared" si="7"/>
        <v>0</v>
      </c>
      <c r="U31" s="14">
        <f t="shared" si="7"/>
        <v>0</v>
      </c>
      <c r="V31" s="14">
        <f t="shared" si="7"/>
        <v>0</v>
      </c>
      <c r="W31" s="14">
        <f t="shared" si="7"/>
        <v>0</v>
      </c>
      <c r="X31" s="14">
        <f t="shared" si="7"/>
        <v>0</v>
      </c>
    </row>
    <row r="32" spans="2:24" ht="12.75" customHeight="1" x14ac:dyDescent="0.2">
      <c r="B32" s="12"/>
      <c r="G32" s="10"/>
      <c r="H32" s="10"/>
      <c r="I32" s="10">
        <f t="shared" si="0"/>
        <v>0</v>
      </c>
      <c r="J32" s="10" t="str">
        <f t="shared" si="3"/>
        <v/>
      </c>
      <c r="K32" s="14">
        <f t="shared" ref="K32:P41" si="8">IF((UPPER($A32)=K$1),$I32,0)</f>
        <v>0</v>
      </c>
      <c r="L32" s="14">
        <f t="shared" si="8"/>
        <v>0</v>
      </c>
      <c r="M32" s="14">
        <f t="shared" si="8"/>
        <v>0</v>
      </c>
      <c r="N32" s="14">
        <f t="shared" si="8"/>
        <v>0</v>
      </c>
      <c r="O32" s="14">
        <f t="shared" si="8"/>
        <v>0</v>
      </c>
      <c r="P32" s="14">
        <f t="shared" si="8"/>
        <v>0</v>
      </c>
      <c r="Q32" s="14">
        <f t="shared" ref="Q32:X41" si="9">IF((UPPER($A32)=Q$1),-$I32,0)</f>
        <v>0</v>
      </c>
      <c r="R32" s="14">
        <f t="shared" si="9"/>
        <v>0</v>
      </c>
      <c r="S32" s="14">
        <f t="shared" si="9"/>
        <v>0</v>
      </c>
      <c r="T32" s="14">
        <f t="shared" si="9"/>
        <v>0</v>
      </c>
      <c r="U32" s="14">
        <f t="shared" si="9"/>
        <v>0</v>
      </c>
      <c r="V32" s="14">
        <f t="shared" si="9"/>
        <v>0</v>
      </c>
      <c r="W32" s="14">
        <f t="shared" si="9"/>
        <v>0</v>
      </c>
      <c r="X32" s="14">
        <f t="shared" si="9"/>
        <v>0</v>
      </c>
    </row>
    <row r="33" spans="2:24" ht="12.75" customHeight="1" x14ac:dyDescent="0.2">
      <c r="B33" s="12"/>
      <c r="G33" s="10"/>
      <c r="H33" s="10"/>
      <c r="I33" s="10">
        <f t="shared" si="0"/>
        <v>0</v>
      </c>
      <c r="J33" s="10" t="str">
        <f t="shared" si="3"/>
        <v/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8"/>
        <v>0</v>
      </c>
      <c r="O33" s="14">
        <f t="shared" si="8"/>
        <v>0</v>
      </c>
      <c r="P33" s="14">
        <f t="shared" si="8"/>
        <v>0</v>
      </c>
      <c r="Q33" s="14">
        <f t="shared" si="9"/>
        <v>0</v>
      </c>
      <c r="R33" s="14">
        <f t="shared" si="9"/>
        <v>0</v>
      </c>
      <c r="S33" s="14">
        <f t="shared" si="9"/>
        <v>0</v>
      </c>
      <c r="T33" s="14">
        <f t="shared" si="9"/>
        <v>0</v>
      </c>
      <c r="U33" s="14">
        <f t="shared" si="9"/>
        <v>0</v>
      </c>
      <c r="V33" s="14">
        <f t="shared" si="9"/>
        <v>0</v>
      </c>
      <c r="W33" s="14">
        <f t="shared" si="9"/>
        <v>0</v>
      </c>
      <c r="X33" s="14">
        <f t="shared" si="9"/>
        <v>0</v>
      </c>
    </row>
    <row r="34" spans="2:24" ht="12.75" customHeight="1" x14ac:dyDescent="0.2">
      <c r="B34" s="12"/>
      <c r="G34" s="10"/>
      <c r="H34" s="10"/>
      <c r="I34" s="10">
        <f t="shared" si="0"/>
        <v>0</v>
      </c>
      <c r="J34" s="10" t="str">
        <f t="shared" si="3"/>
        <v/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9"/>
        <v>0</v>
      </c>
      <c r="R34" s="14">
        <f t="shared" si="9"/>
        <v>0</v>
      </c>
      <c r="S34" s="14">
        <f t="shared" si="9"/>
        <v>0</v>
      </c>
      <c r="T34" s="14">
        <f t="shared" si="9"/>
        <v>0</v>
      </c>
      <c r="U34" s="14">
        <f t="shared" si="9"/>
        <v>0</v>
      </c>
      <c r="V34" s="14">
        <f t="shared" si="9"/>
        <v>0</v>
      </c>
      <c r="W34" s="14">
        <f t="shared" si="9"/>
        <v>0</v>
      </c>
      <c r="X34" s="14">
        <f t="shared" si="9"/>
        <v>0</v>
      </c>
    </row>
    <row r="35" spans="2:24" ht="12.75" customHeight="1" x14ac:dyDescent="0.2">
      <c r="B35" s="12"/>
      <c r="G35" s="10"/>
      <c r="H35" s="10"/>
      <c r="I35" s="10">
        <f t="shared" si="0"/>
        <v>0</v>
      </c>
      <c r="J35" s="10" t="str">
        <f t="shared" ref="J35:J66" si="10">IF((I35=0),"",(J34+I35))</f>
        <v/>
      </c>
      <c r="K35" s="14">
        <f t="shared" si="8"/>
        <v>0</v>
      </c>
      <c r="L35" s="14">
        <f t="shared" si="8"/>
        <v>0</v>
      </c>
      <c r="M35" s="14">
        <f t="shared" si="8"/>
        <v>0</v>
      </c>
      <c r="N35" s="14">
        <f t="shared" si="8"/>
        <v>0</v>
      </c>
      <c r="O35" s="14">
        <f t="shared" si="8"/>
        <v>0</v>
      </c>
      <c r="P35" s="14">
        <f t="shared" si="8"/>
        <v>0</v>
      </c>
      <c r="Q35" s="14">
        <f t="shared" si="9"/>
        <v>0</v>
      </c>
      <c r="R35" s="14">
        <f t="shared" si="9"/>
        <v>0</v>
      </c>
      <c r="S35" s="14">
        <f t="shared" si="9"/>
        <v>0</v>
      </c>
      <c r="T35" s="14">
        <f t="shared" si="9"/>
        <v>0</v>
      </c>
      <c r="U35" s="14">
        <f t="shared" si="9"/>
        <v>0</v>
      </c>
      <c r="V35" s="14">
        <f t="shared" si="9"/>
        <v>0</v>
      </c>
      <c r="W35" s="14">
        <f t="shared" si="9"/>
        <v>0</v>
      </c>
      <c r="X35" s="14">
        <f t="shared" si="9"/>
        <v>0</v>
      </c>
    </row>
    <row r="36" spans="2:24" ht="12.75" customHeight="1" x14ac:dyDescent="0.2">
      <c r="B36" s="12"/>
      <c r="G36" s="10"/>
      <c r="H36" s="10"/>
      <c r="I36" s="10">
        <f t="shared" si="0"/>
        <v>0</v>
      </c>
      <c r="J36" s="10" t="str">
        <f t="shared" si="10"/>
        <v/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9"/>
        <v>0</v>
      </c>
      <c r="R36" s="14">
        <f t="shared" si="9"/>
        <v>0</v>
      </c>
      <c r="S36" s="14">
        <f t="shared" si="9"/>
        <v>0</v>
      </c>
      <c r="T36" s="14">
        <f t="shared" si="9"/>
        <v>0</v>
      </c>
      <c r="U36" s="14">
        <f t="shared" si="9"/>
        <v>0</v>
      </c>
      <c r="V36" s="14">
        <f t="shared" si="9"/>
        <v>0</v>
      </c>
      <c r="W36" s="14">
        <f t="shared" si="9"/>
        <v>0</v>
      </c>
      <c r="X36" s="14">
        <f t="shared" si="9"/>
        <v>0</v>
      </c>
    </row>
    <row r="37" spans="2:24" ht="12.75" customHeight="1" x14ac:dyDescent="0.2">
      <c r="B37" s="12"/>
      <c r="G37" s="10"/>
      <c r="H37" s="10"/>
      <c r="I37" s="10">
        <f t="shared" si="0"/>
        <v>0</v>
      </c>
      <c r="J37" s="10" t="str">
        <f t="shared" si="10"/>
        <v/>
      </c>
      <c r="K37" s="14">
        <f t="shared" si="8"/>
        <v>0</v>
      </c>
      <c r="L37" s="14">
        <f t="shared" si="8"/>
        <v>0</v>
      </c>
      <c r="M37" s="14">
        <f t="shared" si="8"/>
        <v>0</v>
      </c>
      <c r="N37" s="14">
        <f t="shared" si="8"/>
        <v>0</v>
      </c>
      <c r="O37" s="14">
        <f t="shared" si="8"/>
        <v>0</v>
      </c>
      <c r="P37" s="14">
        <f t="shared" si="8"/>
        <v>0</v>
      </c>
      <c r="Q37" s="14">
        <f t="shared" si="9"/>
        <v>0</v>
      </c>
      <c r="R37" s="14">
        <f t="shared" si="9"/>
        <v>0</v>
      </c>
      <c r="S37" s="14">
        <f t="shared" si="9"/>
        <v>0</v>
      </c>
      <c r="T37" s="14">
        <f t="shared" si="9"/>
        <v>0</v>
      </c>
      <c r="U37" s="14">
        <f t="shared" si="9"/>
        <v>0</v>
      </c>
      <c r="V37" s="14">
        <f t="shared" si="9"/>
        <v>0</v>
      </c>
      <c r="W37" s="14">
        <f t="shared" si="9"/>
        <v>0</v>
      </c>
      <c r="X37" s="14">
        <f t="shared" si="9"/>
        <v>0</v>
      </c>
    </row>
    <row r="38" spans="2:24" ht="12.75" customHeight="1" x14ac:dyDescent="0.2">
      <c r="B38" s="12"/>
      <c r="G38" s="10"/>
      <c r="H38" s="10"/>
      <c r="I38" s="10">
        <f t="shared" si="0"/>
        <v>0</v>
      </c>
      <c r="J38" s="10" t="str">
        <f t="shared" si="10"/>
        <v/>
      </c>
      <c r="K38" s="14">
        <f t="shared" si="8"/>
        <v>0</v>
      </c>
      <c r="L38" s="14">
        <f t="shared" si="8"/>
        <v>0</v>
      </c>
      <c r="M38" s="14">
        <f t="shared" si="8"/>
        <v>0</v>
      </c>
      <c r="N38" s="14">
        <f t="shared" si="8"/>
        <v>0</v>
      </c>
      <c r="O38" s="14">
        <f t="shared" si="8"/>
        <v>0</v>
      </c>
      <c r="P38" s="14">
        <f t="shared" si="8"/>
        <v>0</v>
      </c>
      <c r="Q38" s="14">
        <f t="shared" si="9"/>
        <v>0</v>
      </c>
      <c r="R38" s="14">
        <f t="shared" si="9"/>
        <v>0</v>
      </c>
      <c r="S38" s="14">
        <f t="shared" si="9"/>
        <v>0</v>
      </c>
      <c r="T38" s="14">
        <f t="shared" si="9"/>
        <v>0</v>
      </c>
      <c r="U38" s="14">
        <f t="shared" si="9"/>
        <v>0</v>
      </c>
      <c r="V38" s="14">
        <f t="shared" si="9"/>
        <v>0</v>
      </c>
      <c r="W38" s="14">
        <f t="shared" si="9"/>
        <v>0</v>
      </c>
      <c r="X38" s="14">
        <f t="shared" si="9"/>
        <v>0</v>
      </c>
    </row>
    <row r="39" spans="2:24" ht="12.75" customHeight="1" x14ac:dyDescent="0.2">
      <c r="B39" s="12"/>
      <c r="G39" s="10"/>
      <c r="H39" s="10"/>
      <c r="I39" s="10">
        <f t="shared" si="0"/>
        <v>0</v>
      </c>
      <c r="J39" s="10" t="str">
        <f t="shared" si="10"/>
        <v/>
      </c>
      <c r="K39" s="14">
        <f t="shared" si="8"/>
        <v>0</v>
      </c>
      <c r="L39" s="14">
        <f t="shared" si="8"/>
        <v>0</v>
      </c>
      <c r="M39" s="14">
        <f t="shared" si="8"/>
        <v>0</v>
      </c>
      <c r="N39" s="14">
        <f t="shared" si="8"/>
        <v>0</v>
      </c>
      <c r="O39" s="14">
        <f t="shared" si="8"/>
        <v>0</v>
      </c>
      <c r="P39" s="14">
        <f t="shared" si="8"/>
        <v>0</v>
      </c>
      <c r="Q39" s="14">
        <f t="shared" si="9"/>
        <v>0</v>
      </c>
      <c r="R39" s="14">
        <f t="shared" si="9"/>
        <v>0</v>
      </c>
      <c r="S39" s="14">
        <f t="shared" si="9"/>
        <v>0</v>
      </c>
      <c r="T39" s="14">
        <f t="shared" si="9"/>
        <v>0</v>
      </c>
      <c r="U39" s="14">
        <f t="shared" si="9"/>
        <v>0</v>
      </c>
      <c r="V39" s="14">
        <f t="shared" si="9"/>
        <v>0</v>
      </c>
      <c r="W39" s="14">
        <f t="shared" si="9"/>
        <v>0</v>
      </c>
      <c r="X39" s="14">
        <f t="shared" si="9"/>
        <v>0</v>
      </c>
    </row>
    <row r="40" spans="2:24" ht="12.75" customHeight="1" x14ac:dyDescent="0.2">
      <c r="I40" s="10">
        <f t="shared" si="0"/>
        <v>0</v>
      </c>
      <c r="J40" s="10" t="str">
        <f t="shared" si="10"/>
        <v/>
      </c>
      <c r="K40" s="14">
        <f t="shared" si="8"/>
        <v>0</v>
      </c>
      <c r="L40" s="14">
        <f t="shared" si="8"/>
        <v>0</v>
      </c>
      <c r="M40" s="14">
        <f t="shared" si="8"/>
        <v>0</v>
      </c>
      <c r="N40" s="14">
        <f t="shared" si="8"/>
        <v>0</v>
      </c>
      <c r="O40" s="14">
        <f t="shared" si="8"/>
        <v>0</v>
      </c>
      <c r="P40" s="14">
        <f t="shared" si="8"/>
        <v>0</v>
      </c>
      <c r="Q40" s="14">
        <f t="shared" si="9"/>
        <v>0</v>
      </c>
      <c r="R40" s="14">
        <f t="shared" si="9"/>
        <v>0</v>
      </c>
      <c r="S40" s="14">
        <f t="shared" si="9"/>
        <v>0</v>
      </c>
      <c r="T40" s="14">
        <f t="shared" si="9"/>
        <v>0</v>
      </c>
      <c r="U40" s="14">
        <f t="shared" si="9"/>
        <v>0</v>
      </c>
      <c r="V40" s="14">
        <f t="shared" si="9"/>
        <v>0</v>
      </c>
      <c r="W40" s="14">
        <f t="shared" si="9"/>
        <v>0</v>
      </c>
      <c r="X40" s="14">
        <f t="shared" si="9"/>
        <v>0</v>
      </c>
    </row>
    <row r="41" spans="2:24" ht="12.75" customHeight="1" x14ac:dyDescent="0.2">
      <c r="I41" s="10">
        <f t="shared" si="0"/>
        <v>0</v>
      </c>
      <c r="J41" s="10" t="str">
        <f t="shared" si="10"/>
        <v/>
      </c>
      <c r="K41" s="14">
        <f t="shared" si="8"/>
        <v>0</v>
      </c>
      <c r="L41" s="14">
        <f t="shared" si="8"/>
        <v>0</v>
      </c>
      <c r="M41" s="14">
        <f t="shared" si="8"/>
        <v>0</v>
      </c>
      <c r="N41" s="14">
        <f t="shared" si="8"/>
        <v>0</v>
      </c>
      <c r="O41" s="14">
        <f t="shared" si="8"/>
        <v>0</v>
      </c>
      <c r="P41" s="14">
        <f t="shared" si="8"/>
        <v>0</v>
      </c>
      <c r="Q41" s="14">
        <f t="shared" si="9"/>
        <v>0</v>
      </c>
      <c r="R41" s="14">
        <f t="shared" si="9"/>
        <v>0</v>
      </c>
      <c r="S41" s="14">
        <f t="shared" si="9"/>
        <v>0</v>
      </c>
      <c r="T41" s="14">
        <f t="shared" si="9"/>
        <v>0</v>
      </c>
      <c r="U41" s="14">
        <f t="shared" si="9"/>
        <v>0</v>
      </c>
      <c r="V41" s="14">
        <f t="shared" si="9"/>
        <v>0</v>
      </c>
      <c r="W41" s="14">
        <f t="shared" si="9"/>
        <v>0</v>
      </c>
      <c r="X41" s="14">
        <f t="shared" si="9"/>
        <v>0</v>
      </c>
    </row>
    <row r="42" spans="2:24" ht="12.75" customHeight="1" x14ac:dyDescent="0.2">
      <c r="I42" s="10">
        <f t="shared" si="0"/>
        <v>0</v>
      </c>
      <c r="J42" s="10" t="str">
        <f t="shared" si="10"/>
        <v/>
      </c>
      <c r="K42" s="14">
        <f t="shared" ref="K42:P51" si="11">IF((UPPER($A42)=K$1),$I42,0)</f>
        <v>0</v>
      </c>
      <c r="L42" s="14">
        <f t="shared" si="11"/>
        <v>0</v>
      </c>
      <c r="M42" s="14">
        <f t="shared" si="11"/>
        <v>0</v>
      </c>
      <c r="N42" s="14">
        <f t="shared" si="11"/>
        <v>0</v>
      </c>
      <c r="O42" s="14">
        <f t="shared" si="11"/>
        <v>0</v>
      </c>
      <c r="P42" s="14">
        <f t="shared" si="11"/>
        <v>0</v>
      </c>
      <c r="Q42" s="14">
        <f t="shared" ref="Q42:X51" si="12">IF((UPPER($A42)=Q$1),-$I42,0)</f>
        <v>0</v>
      </c>
      <c r="R42" s="14">
        <f t="shared" si="12"/>
        <v>0</v>
      </c>
      <c r="S42" s="14">
        <f t="shared" si="12"/>
        <v>0</v>
      </c>
      <c r="T42" s="14">
        <f t="shared" si="12"/>
        <v>0</v>
      </c>
      <c r="U42" s="14">
        <f t="shared" si="12"/>
        <v>0</v>
      </c>
      <c r="V42" s="14">
        <f t="shared" si="12"/>
        <v>0</v>
      </c>
      <c r="W42" s="14">
        <f t="shared" si="12"/>
        <v>0</v>
      </c>
      <c r="X42" s="14">
        <f t="shared" si="12"/>
        <v>0</v>
      </c>
    </row>
    <row r="43" spans="2:24" ht="12.75" customHeight="1" x14ac:dyDescent="0.2">
      <c r="I43" s="10">
        <f t="shared" si="0"/>
        <v>0</v>
      </c>
      <c r="J43" s="10" t="str">
        <f t="shared" si="10"/>
        <v/>
      </c>
      <c r="K43" s="14">
        <f t="shared" si="11"/>
        <v>0</v>
      </c>
      <c r="L43" s="14">
        <f t="shared" si="11"/>
        <v>0</v>
      </c>
      <c r="M43" s="14">
        <f t="shared" si="11"/>
        <v>0</v>
      </c>
      <c r="N43" s="14">
        <f t="shared" si="11"/>
        <v>0</v>
      </c>
      <c r="O43" s="14">
        <f t="shared" si="11"/>
        <v>0</v>
      </c>
      <c r="P43" s="14">
        <f t="shared" si="11"/>
        <v>0</v>
      </c>
      <c r="Q43" s="14">
        <f t="shared" si="12"/>
        <v>0</v>
      </c>
      <c r="R43" s="14">
        <f t="shared" si="12"/>
        <v>0</v>
      </c>
      <c r="S43" s="14">
        <f t="shared" si="12"/>
        <v>0</v>
      </c>
      <c r="T43" s="14">
        <f t="shared" si="12"/>
        <v>0</v>
      </c>
      <c r="U43" s="14">
        <f t="shared" si="12"/>
        <v>0</v>
      </c>
      <c r="V43" s="14">
        <f t="shared" si="12"/>
        <v>0</v>
      </c>
      <c r="W43" s="14">
        <f t="shared" si="12"/>
        <v>0</v>
      </c>
      <c r="X43" s="14">
        <f t="shared" si="12"/>
        <v>0</v>
      </c>
    </row>
    <row r="44" spans="2:24" ht="12.75" customHeight="1" x14ac:dyDescent="0.2">
      <c r="I44" s="10">
        <f t="shared" si="0"/>
        <v>0</v>
      </c>
      <c r="J44" s="10" t="str">
        <f t="shared" si="10"/>
        <v/>
      </c>
      <c r="K44" s="14">
        <f t="shared" si="11"/>
        <v>0</v>
      </c>
      <c r="L44" s="14">
        <f t="shared" si="11"/>
        <v>0</v>
      </c>
      <c r="M44" s="14">
        <f t="shared" si="11"/>
        <v>0</v>
      </c>
      <c r="N44" s="14">
        <f t="shared" si="11"/>
        <v>0</v>
      </c>
      <c r="O44" s="14">
        <f t="shared" si="11"/>
        <v>0</v>
      </c>
      <c r="P44" s="14">
        <f t="shared" si="11"/>
        <v>0</v>
      </c>
      <c r="Q44" s="14">
        <f t="shared" si="12"/>
        <v>0</v>
      </c>
      <c r="R44" s="14">
        <f t="shared" si="12"/>
        <v>0</v>
      </c>
      <c r="S44" s="14">
        <f t="shared" si="12"/>
        <v>0</v>
      </c>
      <c r="T44" s="14">
        <f t="shared" si="12"/>
        <v>0</v>
      </c>
      <c r="U44" s="14">
        <f t="shared" si="12"/>
        <v>0</v>
      </c>
      <c r="V44" s="14">
        <f t="shared" si="12"/>
        <v>0</v>
      </c>
      <c r="W44" s="14">
        <f t="shared" si="12"/>
        <v>0</v>
      </c>
      <c r="X44" s="14">
        <f t="shared" si="12"/>
        <v>0</v>
      </c>
    </row>
    <row r="45" spans="2:24" ht="12.75" customHeight="1" x14ac:dyDescent="0.2">
      <c r="I45" s="10">
        <f t="shared" si="0"/>
        <v>0</v>
      </c>
      <c r="J45" s="10" t="str">
        <f t="shared" si="10"/>
        <v/>
      </c>
      <c r="K45" s="14">
        <f t="shared" si="11"/>
        <v>0</v>
      </c>
      <c r="L45" s="14">
        <f t="shared" si="11"/>
        <v>0</v>
      </c>
      <c r="M45" s="14">
        <f t="shared" si="11"/>
        <v>0</v>
      </c>
      <c r="N45" s="14">
        <f t="shared" si="11"/>
        <v>0</v>
      </c>
      <c r="O45" s="14">
        <f t="shared" si="11"/>
        <v>0</v>
      </c>
      <c r="P45" s="14">
        <f t="shared" si="11"/>
        <v>0</v>
      </c>
      <c r="Q45" s="14">
        <f t="shared" si="12"/>
        <v>0</v>
      </c>
      <c r="R45" s="14">
        <f t="shared" si="12"/>
        <v>0</v>
      </c>
      <c r="S45" s="14">
        <f t="shared" si="12"/>
        <v>0</v>
      </c>
      <c r="T45" s="14">
        <f t="shared" si="12"/>
        <v>0</v>
      </c>
      <c r="U45" s="14">
        <f t="shared" si="12"/>
        <v>0</v>
      </c>
      <c r="V45" s="14">
        <f t="shared" si="12"/>
        <v>0</v>
      </c>
      <c r="W45" s="14">
        <f t="shared" si="12"/>
        <v>0</v>
      </c>
      <c r="X45" s="14">
        <f t="shared" si="12"/>
        <v>0</v>
      </c>
    </row>
    <row r="46" spans="2:24" ht="12.75" customHeight="1" x14ac:dyDescent="0.2">
      <c r="I46" s="10">
        <f t="shared" si="0"/>
        <v>0</v>
      </c>
      <c r="J46" s="10" t="str">
        <f t="shared" si="10"/>
        <v/>
      </c>
      <c r="K46" s="14">
        <f t="shared" si="11"/>
        <v>0</v>
      </c>
      <c r="L46" s="14">
        <f t="shared" si="11"/>
        <v>0</v>
      </c>
      <c r="M46" s="14">
        <f t="shared" si="11"/>
        <v>0</v>
      </c>
      <c r="N46" s="14">
        <f t="shared" si="11"/>
        <v>0</v>
      </c>
      <c r="O46" s="14">
        <f t="shared" si="11"/>
        <v>0</v>
      </c>
      <c r="P46" s="14">
        <f t="shared" si="11"/>
        <v>0</v>
      </c>
      <c r="Q46" s="14">
        <f t="shared" si="12"/>
        <v>0</v>
      </c>
      <c r="R46" s="14">
        <f t="shared" si="12"/>
        <v>0</v>
      </c>
      <c r="S46" s="14">
        <f t="shared" si="12"/>
        <v>0</v>
      </c>
      <c r="T46" s="14">
        <f t="shared" si="12"/>
        <v>0</v>
      </c>
      <c r="U46" s="14">
        <f t="shared" si="12"/>
        <v>0</v>
      </c>
      <c r="V46" s="14">
        <f t="shared" si="12"/>
        <v>0</v>
      </c>
      <c r="W46" s="14">
        <f t="shared" si="12"/>
        <v>0</v>
      </c>
      <c r="X46" s="14">
        <f t="shared" si="12"/>
        <v>0</v>
      </c>
    </row>
    <row r="47" spans="2:24" ht="12.75" customHeight="1" x14ac:dyDescent="0.2">
      <c r="I47" s="10">
        <f t="shared" si="0"/>
        <v>0</v>
      </c>
      <c r="J47" s="10" t="str">
        <f t="shared" si="10"/>
        <v/>
      </c>
      <c r="K47" s="14">
        <f t="shared" si="11"/>
        <v>0</v>
      </c>
      <c r="L47" s="14">
        <f t="shared" si="11"/>
        <v>0</v>
      </c>
      <c r="M47" s="14">
        <f t="shared" si="11"/>
        <v>0</v>
      </c>
      <c r="N47" s="14">
        <f t="shared" si="11"/>
        <v>0</v>
      </c>
      <c r="O47" s="14">
        <f t="shared" si="11"/>
        <v>0</v>
      </c>
      <c r="P47" s="14">
        <f t="shared" si="11"/>
        <v>0</v>
      </c>
      <c r="Q47" s="14">
        <f t="shared" si="12"/>
        <v>0</v>
      </c>
      <c r="R47" s="14">
        <f t="shared" si="12"/>
        <v>0</v>
      </c>
      <c r="S47" s="14">
        <f t="shared" si="12"/>
        <v>0</v>
      </c>
      <c r="T47" s="14">
        <f t="shared" si="12"/>
        <v>0</v>
      </c>
      <c r="U47" s="14">
        <f t="shared" si="12"/>
        <v>0</v>
      </c>
      <c r="V47" s="14">
        <f t="shared" si="12"/>
        <v>0</v>
      </c>
      <c r="W47" s="14">
        <f t="shared" si="12"/>
        <v>0</v>
      </c>
      <c r="X47" s="14">
        <f t="shared" si="12"/>
        <v>0</v>
      </c>
    </row>
    <row r="48" spans="2:24" ht="12.75" customHeight="1" x14ac:dyDescent="0.2">
      <c r="I48" s="10">
        <f t="shared" si="0"/>
        <v>0</v>
      </c>
      <c r="J48" s="10" t="str">
        <f t="shared" si="10"/>
        <v/>
      </c>
      <c r="K48" s="14">
        <f t="shared" si="11"/>
        <v>0</v>
      </c>
      <c r="L48" s="14">
        <f t="shared" si="11"/>
        <v>0</v>
      </c>
      <c r="M48" s="14">
        <f t="shared" si="11"/>
        <v>0</v>
      </c>
      <c r="N48" s="14">
        <f t="shared" si="11"/>
        <v>0</v>
      </c>
      <c r="O48" s="14">
        <f t="shared" si="11"/>
        <v>0</v>
      </c>
      <c r="P48" s="14">
        <f t="shared" si="11"/>
        <v>0</v>
      </c>
      <c r="Q48" s="14">
        <f t="shared" si="12"/>
        <v>0</v>
      </c>
      <c r="R48" s="14">
        <f t="shared" si="12"/>
        <v>0</v>
      </c>
      <c r="S48" s="14">
        <f t="shared" si="12"/>
        <v>0</v>
      </c>
      <c r="T48" s="14">
        <f t="shared" si="12"/>
        <v>0</v>
      </c>
      <c r="U48" s="14">
        <f t="shared" si="12"/>
        <v>0</v>
      </c>
      <c r="V48" s="14">
        <f t="shared" si="12"/>
        <v>0</v>
      </c>
      <c r="W48" s="14">
        <f t="shared" si="12"/>
        <v>0</v>
      </c>
      <c r="X48" s="14">
        <f t="shared" si="12"/>
        <v>0</v>
      </c>
    </row>
    <row r="49" spans="9:24" ht="12.75" customHeight="1" x14ac:dyDescent="0.2">
      <c r="I49" s="10">
        <f t="shared" si="0"/>
        <v>0</v>
      </c>
      <c r="J49" s="10" t="str">
        <f t="shared" si="10"/>
        <v/>
      </c>
      <c r="K49" s="14">
        <f t="shared" si="11"/>
        <v>0</v>
      </c>
      <c r="L49" s="14">
        <f t="shared" si="11"/>
        <v>0</v>
      </c>
      <c r="M49" s="14">
        <f t="shared" si="11"/>
        <v>0</v>
      </c>
      <c r="N49" s="14">
        <f t="shared" si="11"/>
        <v>0</v>
      </c>
      <c r="O49" s="14">
        <f t="shared" si="11"/>
        <v>0</v>
      </c>
      <c r="P49" s="14">
        <f t="shared" si="11"/>
        <v>0</v>
      </c>
      <c r="Q49" s="14">
        <f t="shared" si="12"/>
        <v>0</v>
      </c>
      <c r="R49" s="14">
        <f t="shared" si="12"/>
        <v>0</v>
      </c>
      <c r="S49" s="14">
        <f t="shared" si="12"/>
        <v>0</v>
      </c>
      <c r="T49" s="14">
        <f t="shared" si="12"/>
        <v>0</v>
      </c>
      <c r="U49" s="14">
        <f t="shared" si="12"/>
        <v>0</v>
      </c>
      <c r="V49" s="14">
        <f t="shared" si="12"/>
        <v>0</v>
      </c>
      <c r="W49" s="14">
        <f t="shared" si="12"/>
        <v>0</v>
      </c>
      <c r="X49" s="14">
        <f t="shared" si="12"/>
        <v>0</v>
      </c>
    </row>
    <row r="50" spans="9:24" ht="12.75" customHeight="1" x14ac:dyDescent="0.2">
      <c r="I50" s="10">
        <f t="shared" si="0"/>
        <v>0</v>
      </c>
      <c r="J50" s="10" t="str">
        <f t="shared" si="10"/>
        <v/>
      </c>
      <c r="K50" s="14">
        <f t="shared" si="11"/>
        <v>0</v>
      </c>
      <c r="L50" s="14">
        <f t="shared" si="11"/>
        <v>0</v>
      </c>
      <c r="M50" s="14">
        <f t="shared" si="11"/>
        <v>0</v>
      </c>
      <c r="N50" s="14">
        <f t="shared" si="11"/>
        <v>0</v>
      </c>
      <c r="O50" s="14">
        <f t="shared" si="11"/>
        <v>0</v>
      </c>
      <c r="P50" s="14">
        <f t="shared" si="11"/>
        <v>0</v>
      </c>
      <c r="Q50" s="14">
        <f t="shared" si="12"/>
        <v>0</v>
      </c>
      <c r="R50" s="14">
        <f t="shared" si="12"/>
        <v>0</v>
      </c>
      <c r="S50" s="14">
        <f t="shared" si="12"/>
        <v>0</v>
      </c>
      <c r="T50" s="14">
        <f t="shared" si="12"/>
        <v>0</v>
      </c>
      <c r="U50" s="14">
        <f t="shared" si="12"/>
        <v>0</v>
      </c>
      <c r="V50" s="14">
        <f t="shared" si="12"/>
        <v>0</v>
      </c>
      <c r="W50" s="14">
        <f t="shared" si="12"/>
        <v>0</v>
      </c>
      <c r="X50" s="14">
        <f t="shared" si="12"/>
        <v>0</v>
      </c>
    </row>
    <row r="51" spans="9:24" x14ac:dyDescent="0.2">
      <c r="I51" s="10">
        <f t="shared" si="0"/>
        <v>0</v>
      </c>
      <c r="J51" s="10" t="str">
        <f t="shared" si="10"/>
        <v/>
      </c>
      <c r="K51" s="14">
        <f t="shared" si="11"/>
        <v>0</v>
      </c>
      <c r="L51" s="14">
        <f t="shared" si="11"/>
        <v>0</v>
      </c>
      <c r="M51" s="14">
        <f t="shared" si="11"/>
        <v>0</v>
      </c>
      <c r="N51" s="14">
        <f t="shared" si="11"/>
        <v>0</v>
      </c>
      <c r="O51" s="14">
        <f t="shared" si="11"/>
        <v>0</v>
      </c>
      <c r="P51" s="14">
        <f t="shared" si="11"/>
        <v>0</v>
      </c>
      <c r="Q51" s="14">
        <f t="shared" si="12"/>
        <v>0</v>
      </c>
      <c r="R51" s="14">
        <f t="shared" si="12"/>
        <v>0</v>
      </c>
      <c r="S51" s="14">
        <f t="shared" si="12"/>
        <v>0</v>
      </c>
      <c r="T51" s="14">
        <f t="shared" si="12"/>
        <v>0</v>
      </c>
      <c r="U51" s="14">
        <f t="shared" si="12"/>
        <v>0</v>
      </c>
      <c r="V51" s="14">
        <f t="shared" si="12"/>
        <v>0</v>
      </c>
      <c r="W51" s="14">
        <f t="shared" si="12"/>
        <v>0</v>
      </c>
      <c r="X51" s="14">
        <f t="shared" si="12"/>
        <v>0</v>
      </c>
    </row>
    <row r="52" spans="9:24" x14ac:dyDescent="0.2">
      <c r="I52" s="10">
        <f t="shared" si="0"/>
        <v>0</v>
      </c>
      <c r="J52" s="10" t="str">
        <f t="shared" si="10"/>
        <v/>
      </c>
      <c r="K52" s="14">
        <f t="shared" ref="K52:P61" si="13">IF((UPPER($A52)=K$1),$I52,0)</f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ref="Q52:X61" si="14">IF((UPPER($A52)=Q$1),-$I52,0)</f>
        <v>0</v>
      </c>
      <c r="R52" s="14">
        <f t="shared" si="14"/>
        <v>0</v>
      </c>
      <c r="S52" s="14">
        <f t="shared" si="14"/>
        <v>0</v>
      </c>
      <c r="T52" s="14">
        <f t="shared" si="14"/>
        <v>0</v>
      </c>
      <c r="U52" s="14">
        <f t="shared" si="14"/>
        <v>0</v>
      </c>
      <c r="V52" s="14">
        <f t="shared" si="14"/>
        <v>0</v>
      </c>
      <c r="W52" s="14">
        <f t="shared" si="14"/>
        <v>0</v>
      </c>
      <c r="X52" s="14">
        <f t="shared" si="14"/>
        <v>0</v>
      </c>
    </row>
    <row r="53" spans="9:24" x14ac:dyDescent="0.2">
      <c r="I53" s="10">
        <f t="shared" si="0"/>
        <v>0</v>
      </c>
      <c r="J53" s="10" t="str">
        <f t="shared" si="10"/>
        <v/>
      </c>
      <c r="K53" s="14">
        <f t="shared" si="13"/>
        <v>0</v>
      </c>
      <c r="L53" s="14">
        <f t="shared" si="13"/>
        <v>0</v>
      </c>
      <c r="M53" s="14">
        <f t="shared" si="13"/>
        <v>0</v>
      </c>
      <c r="N53" s="14">
        <f t="shared" si="13"/>
        <v>0</v>
      </c>
      <c r="O53" s="14">
        <f t="shared" si="13"/>
        <v>0</v>
      </c>
      <c r="P53" s="14">
        <f t="shared" si="13"/>
        <v>0</v>
      </c>
      <c r="Q53" s="14">
        <f t="shared" si="14"/>
        <v>0</v>
      </c>
      <c r="R53" s="14">
        <f t="shared" si="14"/>
        <v>0</v>
      </c>
      <c r="S53" s="14">
        <f t="shared" si="14"/>
        <v>0</v>
      </c>
      <c r="T53" s="14">
        <f t="shared" si="14"/>
        <v>0</v>
      </c>
      <c r="U53" s="14">
        <f t="shared" si="14"/>
        <v>0</v>
      </c>
      <c r="V53" s="14">
        <f t="shared" si="14"/>
        <v>0</v>
      </c>
      <c r="W53" s="14">
        <f t="shared" si="14"/>
        <v>0</v>
      </c>
      <c r="X53" s="14">
        <f t="shared" si="14"/>
        <v>0</v>
      </c>
    </row>
    <row r="54" spans="9:24" x14ac:dyDescent="0.2">
      <c r="I54" s="10">
        <f t="shared" si="0"/>
        <v>0</v>
      </c>
      <c r="J54" s="10" t="str">
        <f t="shared" si="10"/>
        <v/>
      </c>
      <c r="K54" s="14">
        <f t="shared" si="13"/>
        <v>0</v>
      </c>
      <c r="L54" s="14">
        <f t="shared" si="13"/>
        <v>0</v>
      </c>
      <c r="M54" s="14">
        <f t="shared" si="13"/>
        <v>0</v>
      </c>
      <c r="N54" s="14">
        <f t="shared" si="13"/>
        <v>0</v>
      </c>
      <c r="O54" s="14">
        <f t="shared" si="13"/>
        <v>0</v>
      </c>
      <c r="P54" s="14">
        <f t="shared" si="13"/>
        <v>0</v>
      </c>
      <c r="Q54" s="14">
        <f t="shared" si="14"/>
        <v>0</v>
      </c>
      <c r="R54" s="14">
        <f t="shared" si="14"/>
        <v>0</v>
      </c>
      <c r="S54" s="14">
        <f t="shared" si="14"/>
        <v>0</v>
      </c>
      <c r="T54" s="14">
        <f t="shared" si="14"/>
        <v>0</v>
      </c>
      <c r="U54" s="14">
        <f t="shared" si="14"/>
        <v>0</v>
      </c>
      <c r="V54" s="14">
        <f t="shared" si="14"/>
        <v>0</v>
      </c>
      <c r="W54" s="14">
        <f t="shared" si="14"/>
        <v>0</v>
      </c>
      <c r="X54" s="14">
        <f t="shared" si="14"/>
        <v>0</v>
      </c>
    </row>
    <row r="55" spans="9:24" x14ac:dyDescent="0.2">
      <c r="I55" s="10">
        <f t="shared" si="0"/>
        <v>0</v>
      </c>
      <c r="J55" s="10" t="str">
        <f t="shared" si="10"/>
        <v/>
      </c>
      <c r="K55" s="14">
        <f t="shared" si="13"/>
        <v>0</v>
      </c>
      <c r="L55" s="14">
        <f t="shared" si="13"/>
        <v>0</v>
      </c>
      <c r="M55" s="14">
        <f t="shared" si="13"/>
        <v>0</v>
      </c>
      <c r="N55" s="14">
        <f t="shared" si="13"/>
        <v>0</v>
      </c>
      <c r="O55" s="14">
        <f t="shared" si="13"/>
        <v>0</v>
      </c>
      <c r="P55" s="14">
        <f t="shared" si="13"/>
        <v>0</v>
      </c>
      <c r="Q55" s="14">
        <f t="shared" si="14"/>
        <v>0</v>
      </c>
      <c r="R55" s="14">
        <f t="shared" si="14"/>
        <v>0</v>
      </c>
      <c r="S55" s="14">
        <f t="shared" si="14"/>
        <v>0</v>
      </c>
      <c r="T55" s="14">
        <f t="shared" si="14"/>
        <v>0</v>
      </c>
      <c r="U55" s="14">
        <f t="shared" si="14"/>
        <v>0</v>
      </c>
      <c r="V55" s="14">
        <f t="shared" si="14"/>
        <v>0</v>
      </c>
      <c r="W55" s="14">
        <f t="shared" si="14"/>
        <v>0</v>
      </c>
      <c r="X55" s="14">
        <f t="shared" si="14"/>
        <v>0</v>
      </c>
    </row>
    <row r="56" spans="9:24" x14ac:dyDescent="0.2">
      <c r="I56" s="10">
        <f t="shared" si="0"/>
        <v>0</v>
      </c>
      <c r="J56" s="10" t="str">
        <f t="shared" si="10"/>
        <v/>
      </c>
      <c r="K56" s="14">
        <f t="shared" si="13"/>
        <v>0</v>
      </c>
      <c r="L56" s="14">
        <f t="shared" si="13"/>
        <v>0</v>
      </c>
      <c r="M56" s="14">
        <f t="shared" si="13"/>
        <v>0</v>
      </c>
      <c r="N56" s="14">
        <f t="shared" si="13"/>
        <v>0</v>
      </c>
      <c r="O56" s="14">
        <f t="shared" si="13"/>
        <v>0</v>
      </c>
      <c r="P56" s="14">
        <f t="shared" si="13"/>
        <v>0</v>
      </c>
      <c r="Q56" s="14">
        <f t="shared" si="14"/>
        <v>0</v>
      </c>
      <c r="R56" s="14">
        <f t="shared" si="14"/>
        <v>0</v>
      </c>
      <c r="S56" s="14">
        <f t="shared" si="14"/>
        <v>0</v>
      </c>
      <c r="T56" s="14">
        <f t="shared" si="14"/>
        <v>0</v>
      </c>
      <c r="U56" s="14">
        <f t="shared" si="14"/>
        <v>0</v>
      </c>
      <c r="V56" s="14">
        <f t="shared" si="14"/>
        <v>0</v>
      </c>
      <c r="W56" s="14">
        <f t="shared" si="14"/>
        <v>0</v>
      </c>
      <c r="X56" s="14">
        <f t="shared" si="14"/>
        <v>0</v>
      </c>
    </row>
    <row r="57" spans="9:24" x14ac:dyDescent="0.2">
      <c r="I57" s="10">
        <f t="shared" si="0"/>
        <v>0</v>
      </c>
      <c r="J57" s="10" t="str">
        <f t="shared" si="10"/>
        <v/>
      </c>
      <c r="K57" s="14">
        <f t="shared" si="13"/>
        <v>0</v>
      </c>
      <c r="L57" s="14">
        <f t="shared" si="13"/>
        <v>0</v>
      </c>
      <c r="M57" s="14">
        <f t="shared" si="13"/>
        <v>0</v>
      </c>
      <c r="N57" s="14">
        <f t="shared" si="13"/>
        <v>0</v>
      </c>
      <c r="O57" s="14">
        <f t="shared" si="13"/>
        <v>0</v>
      </c>
      <c r="P57" s="14">
        <f t="shared" si="13"/>
        <v>0</v>
      </c>
      <c r="Q57" s="14">
        <f t="shared" si="14"/>
        <v>0</v>
      </c>
      <c r="R57" s="14">
        <f t="shared" si="14"/>
        <v>0</v>
      </c>
      <c r="S57" s="14">
        <f t="shared" si="14"/>
        <v>0</v>
      </c>
      <c r="T57" s="14">
        <f t="shared" si="14"/>
        <v>0</v>
      </c>
      <c r="U57" s="14">
        <f t="shared" si="14"/>
        <v>0</v>
      </c>
      <c r="V57" s="14">
        <f t="shared" si="14"/>
        <v>0</v>
      </c>
      <c r="W57" s="14">
        <f t="shared" si="14"/>
        <v>0</v>
      </c>
      <c r="X57" s="14">
        <f t="shared" si="14"/>
        <v>0</v>
      </c>
    </row>
    <row r="58" spans="9:24" x14ac:dyDescent="0.2">
      <c r="I58" s="10">
        <f t="shared" si="0"/>
        <v>0</v>
      </c>
      <c r="J58" s="10" t="str">
        <f t="shared" si="10"/>
        <v/>
      </c>
      <c r="K58" s="14">
        <f t="shared" si="13"/>
        <v>0</v>
      </c>
      <c r="L58" s="14">
        <f t="shared" si="13"/>
        <v>0</v>
      </c>
      <c r="M58" s="14">
        <f t="shared" si="13"/>
        <v>0</v>
      </c>
      <c r="N58" s="14">
        <f t="shared" si="13"/>
        <v>0</v>
      </c>
      <c r="O58" s="14">
        <f t="shared" si="13"/>
        <v>0</v>
      </c>
      <c r="P58" s="14">
        <f t="shared" si="13"/>
        <v>0</v>
      </c>
      <c r="Q58" s="14">
        <f t="shared" si="14"/>
        <v>0</v>
      </c>
      <c r="R58" s="14">
        <f t="shared" si="14"/>
        <v>0</v>
      </c>
      <c r="S58" s="14">
        <f t="shared" si="14"/>
        <v>0</v>
      </c>
      <c r="T58" s="14">
        <f t="shared" si="14"/>
        <v>0</v>
      </c>
      <c r="U58" s="14">
        <f t="shared" si="14"/>
        <v>0</v>
      </c>
      <c r="V58" s="14">
        <f t="shared" si="14"/>
        <v>0</v>
      </c>
      <c r="W58" s="14">
        <f t="shared" si="14"/>
        <v>0</v>
      </c>
      <c r="X58" s="14">
        <f t="shared" si="14"/>
        <v>0</v>
      </c>
    </row>
    <row r="59" spans="9:24" x14ac:dyDescent="0.2">
      <c r="I59" s="10">
        <f t="shared" si="0"/>
        <v>0</v>
      </c>
      <c r="J59" s="10" t="str">
        <f t="shared" si="10"/>
        <v/>
      </c>
      <c r="K59" s="14">
        <f t="shared" si="13"/>
        <v>0</v>
      </c>
      <c r="L59" s="14">
        <f t="shared" si="13"/>
        <v>0</v>
      </c>
      <c r="M59" s="14">
        <f t="shared" si="13"/>
        <v>0</v>
      </c>
      <c r="N59" s="14">
        <f t="shared" si="13"/>
        <v>0</v>
      </c>
      <c r="O59" s="14">
        <f t="shared" si="13"/>
        <v>0</v>
      </c>
      <c r="P59" s="14">
        <f t="shared" si="13"/>
        <v>0</v>
      </c>
      <c r="Q59" s="14">
        <f t="shared" si="14"/>
        <v>0</v>
      </c>
      <c r="R59" s="14">
        <f t="shared" si="14"/>
        <v>0</v>
      </c>
      <c r="S59" s="14">
        <f t="shared" si="14"/>
        <v>0</v>
      </c>
      <c r="T59" s="14">
        <f t="shared" si="14"/>
        <v>0</v>
      </c>
      <c r="U59" s="14">
        <f t="shared" si="14"/>
        <v>0</v>
      </c>
      <c r="V59" s="14">
        <f t="shared" si="14"/>
        <v>0</v>
      </c>
      <c r="W59" s="14">
        <f t="shared" si="14"/>
        <v>0</v>
      </c>
      <c r="X59" s="14">
        <f t="shared" si="14"/>
        <v>0</v>
      </c>
    </row>
    <row r="60" spans="9:24" x14ac:dyDescent="0.2">
      <c r="I60" s="10">
        <f t="shared" si="0"/>
        <v>0</v>
      </c>
      <c r="J60" s="10" t="str">
        <f t="shared" si="10"/>
        <v/>
      </c>
      <c r="K60" s="14">
        <f t="shared" si="13"/>
        <v>0</v>
      </c>
      <c r="L60" s="14">
        <f t="shared" si="13"/>
        <v>0</v>
      </c>
      <c r="M60" s="14">
        <f t="shared" si="13"/>
        <v>0</v>
      </c>
      <c r="N60" s="14">
        <f t="shared" si="13"/>
        <v>0</v>
      </c>
      <c r="O60" s="14">
        <f t="shared" si="13"/>
        <v>0</v>
      </c>
      <c r="P60" s="14">
        <f t="shared" si="13"/>
        <v>0</v>
      </c>
      <c r="Q60" s="14">
        <f t="shared" si="14"/>
        <v>0</v>
      </c>
      <c r="R60" s="14">
        <f t="shared" si="14"/>
        <v>0</v>
      </c>
      <c r="S60" s="14">
        <f t="shared" si="14"/>
        <v>0</v>
      </c>
      <c r="T60" s="14">
        <f t="shared" si="14"/>
        <v>0</v>
      </c>
      <c r="U60" s="14">
        <f t="shared" si="14"/>
        <v>0</v>
      </c>
      <c r="V60" s="14">
        <f t="shared" si="14"/>
        <v>0</v>
      </c>
      <c r="W60" s="14">
        <f t="shared" si="14"/>
        <v>0</v>
      </c>
      <c r="X60" s="14">
        <f t="shared" si="14"/>
        <v>0</v>
      </c>
    </row>
    <row r="61" spans="9:24" x14ac:dyDescent="0.2">
      <c r="I61" s="10">
        <f t="shared" si="0"/>
        <v>0</v>
      </c>
      <c r="J61" s="10" t="str">
        <f t="shared" si="10"/>
        <v/>
      </c>
      <c r="K61" s="14">
        <f t="shared" si="13"/>
        <v>0</v>
      </c>
      <c r="L61" s="14">
        <f t="shared" si="13"/>
        <v>0</v>
      </c>
      <c r="M61" s="14">
        <f t="shared" si="13"/>
        <v>0</v>
      </c>
      <c r="N61" s="14">
        <f t="shared" si="13"/>
        <v>0</v>
      </c>
      <c r="O61" s="14">
        <f t="shared" si="13"/>
        <v>0</v>
      </c>
      <c r="P61" s="14">
        <f t="shared" si="13"/>
        <v>0</v>
      </c>
      <c r="Q61" s="14">
        <f t="shared" si="14"/>
        <v>0</v>
      </c>
      <c r="R61" s="14">
        <f t="shared" si="14"/>
        <v>0</v>
      </c>
      <c r="S61" s="14">
        <f t="shared" si="14"/>
        <v>0</v>
      </c>
      <c r="T61" s="14">
        <f t="shared" si="14"/>
        <v>0</v>
      </c>
      <c r="U61" s="14">
        <f t="shared" si="14"/>
        <v>0</v>
      </c>
      <c r="V61" s="14">
        <f t="shared" si="14"/>
        <v>0</v>
      </c>
      <c r="W61" s="14">
        <f t="shared" si="14"/>
        <v>0</v>
      </c>
      <c r="X61" s="14">
        <f t="shared" si="14"/>
        <v>0</v>
      </c>
    </row>
    <row r="62" spans="9:24" x14ac:dyDescent="0.2">
      <c r="I62" s="10">
        <f t="shared" si="0"/>
        <v>0</v>
      </c>
      <c r="J62" s="10" t="str">
        <f t="shared" si="10"/>
        <v/>
      </c>
      <c r="K62" s="14">
        <f t="shared" ref="K62:P71" si="15">IF((UPPER($A62)=K$1),$I62,0)</f>
        <v>0</v>
      </c>
      <c r="L62" s="14">
        <f t="shared" si="15"/>
        <v>0</v>
      </c>
      <c r="M62" s="14">
        <f t="shared" si="15"/>
        <v>0</v>
      </c>
      <c r="N62" s="14">
        <f t="shared" si="15"/>
        <v>0</v>
      </c>
      <c r="O62" s="14">
        <f t="shared" si="15"/>
        <v>0</v>
      </c>
      <c r="P62" s="14">
        <f t="shared" si="15"/>
        <v>0</v>
      </c>
      <c r="Q62" s="14">
        <f t="shared" ref="Q62:X71" si="16">IF((UPPER($A62)=Q$1),-$I62,0)</f>
        <v>0</v>
      </c>
      <c r="R62" s="14">
        <f t="shared" si="16"/>
        <v>0</v>
      </c>
      <c r="S62" s="14">
        <f t="shared" si="16"/>
        <v>0</v>
      </c>
      <c r="T62" s="14">
        <f t="shared" si="16"/>
        <v>0</v>
      </c>
      <c r="U62" s="14">
        <f t="shared" si="16"/>
        <v>0</v>
      </c>
      <c r="V62" s="14">
        <f t="shared" si="16"/>
        <v>0</v>
      </c>
      <c r="W62" s="14">
        <f t="shared" si="16"/>
        <v>0</v>
      </c>
      <c r="X62" s="14">
        <f t="shared" si="16"/>
        <v>0</v>
      </c>
    </row>
    <row r="63" spans="9:24" x14ac:dyDescent="0.2">
      <c r="I63" s="10">
        <f t="shared" si="0"/>
        <v>0</v>
      </c>
      <c r="J63" s="10" t="str">
        <f t="shared" si="10"/>
        <v/>
      </c>
      <c r="K63" s="14">
        <f t="shared" si="15"/>
        <v>0</v>
      </c>
      <c r="L63" s="14">
        <f t="shared" si="15"/>
        <v>0</v>
      </c>
      <c r="M63" s="14">
        <f t="shared" si="15"/>
        <v>0</v>
      </c>
      <c r="N63" s="14">
        <f t="shared" si="15"/>
        <v>0</v>
      </c>
      <c r="O63" s="14">
        <f t="shared" si="15"/>
        <v>0</v>
      </c>
      <c r="P63" s="14">
        <f t="shared" si="15"/>
        <v>0</v>
      </c>
      <c r="Q63" s="14">
        <f t="shared" si="16"/>
        <v>0</v>
      </c>
      <c r="R63" s="14">
        <f t="shared" si="16"/>
        <v>0</v>
      </c>
      <c r="S63" s="14">
        <f t="shared" si="16"/>
        <v>0</v>
      </c>
      <c r="T63" s="14">
        <f t="shared" si="16"/>
        <v>0</v>
      </c>
      <c r="U63" s="14">
        <f t="shared" si="16"/>
        <v>0</v>
      </c>
      <c r="V63" s="14">
        <f t="shared" si="16"/>
        <v>0</v>
      </c>
      <c r="W63" s="14">
        <f t="shared" si="16"/>
        <v>0</v>
      </c>
      <c r="X63" s="14">
        <f t="shared" si="16"/>
        <v>0</v>
      </c>
    </row>
    <row r="64" spans="9:24" x14ac:dyDescent="0.2">
      <c r="I64" s="10">
        <f t="shared" si="0"/>
        <v>0</v>
      </c>
      <c r="J64" s="10" t="str">
        <f t="shared" si="10"/>
        <v/>
      </c>
      <c r="K64" s="14">
        <f t="shared" si="15"/>
        <v>0</v>
      </c>
      <c r="L64" s="14">
        <f t="shared" si="15"/>
        <v>0</v>
      </c>
      <c r="M64" s="14">
        <f t="shared" si="15"/>
        <v>0</v>
      </c>
      <c r="N64" s="14">
        <f t="shared" si="15"/>
        <v>0</v>
      </c>
      <c r="O64" s="14">
        <f t="shared" si="15"/>
        <v>0</v>
      </c>
      <c r="P64" s="14">
        <f t="shared" si="15"/>
        <v>0</v>
      </c>
      <c r="Q64" s="14">
        <f t="shared" si="16"/>
        <v>0</v>
      </c>
      <c r="R64" s="14">
        <f t="shared" si="16"/>
        <v>0</v>
      </c>
      <c r="S64" s="14">
        <f t="shared" si="16"/>
        <v>0</v>
      </c>
      <c r="T64" s="14">
        <f t="shared" si="16"/>
        <v>0</v>
      </c>
      <c r="U64" s="14">
        <f t="shared" si="16"/>
        <v>0</v>
      </c>
      <c r="V64" s="14">
        <f t="shared" si="16"/>
        <v>0</v>
      </c>
      <c r="W64" s="14">
        <f t="shared" si="16"/>
        <v>0</v>
      </c>
      <c r="X64" s="14">
        <f t="shared" si="16"/>
        <v>0</v>
      </c>
    </row>
    <row r="65" spans="9:24" x14ac:dyDescent="0.2">
      <c r="I65" s="10">
        <f t="shared" si="0"/>
        <v>0</v>
      </c>
      <c r="J65" s="10" t="str">
        <f t="shared" si="10"/>
        <v/>
      </c>
      <c r="K65" s="14">
        <f t="shared" si="15"/>
        <v>0</v>
      </c>
      <c r="L65" s="14">
        <f t="shared" si="15"/>
        <v>0</v>
      </c>
      <c r="M65" s="14">
        <f t="shared" si="15"/>
        <v>0</v>
      </c>
      <c r="N65" s="14">
        <f t="shared" si="15"/>
        <v>0</v>
      </c>
      <c r="O65" s="14">
        <f t="shared" si="15"/>
        <v>0</v>
      </c>
      <c r="P65" s="14">
        <f t="shared" si="15"/>
        <v>0</v>
      </c>
      <c r="Q65" s="14">
        <f t="shared" si="16"/>
        <v>0</v>
      </c>
      <c r="R65" s="14">
        <f t="shared" si="16"/>
        <v>0</v>
      </c>
      <c r="S65" s="14">
        <f t="shared" si="16"/>
        <v>0</v>
      </c>
      <c r="T65" s="14">
        <f t="shared" si="16"/>
        <v>0</v>
      </c>
      <c r="U65" s="14">
        <f t="shared" si="16"/>
        <v>0</v>
      </c>
      <c r="V65" s="14">
        <f t="shared" si="16"/>
        <v>0</v>
      </c>
      <c r="W65" s="14">
        <f t="shared" si="16"/>
        <v>0</v>
      </c>
      <c r="X65" s="14">
        <f t="shared" si="16"/>
        <v>0</v>
      </c>
    </row>
    <row r="66" spans="9:24" x14ac:dyDescent="0.2">
      <c r="I66" s="10">
        <f t="shared" ref="I66:I129" si="17">H66-G66</f>
        <v>0</v>
      </c>
      <c r="J66" s="10" t="str">
        <f t="shared" si="10"/>
        <v/>
      </c>
      <c r="K66" s="14">
        <f t="shared" si="15"/>
        <v>0</v>
      </c>
      <c r="L66" s="14">
        <f t="shared" si="15"/>
        <v>0</v>
      </c>
      <c r="M66" s="14">
        <f t="shared" si="15"/>
        <v>0</v>
      </c>
      <c r="N66" s="14">
        <f t="shared" si="15"/>
        <v>0</v>
      </c>
      <c r="O66" s="14">
        <f t="shared" si="15"/>
        <v>0</v>
      </c>
      <c r="P66" s="14">
        <f t="shared" si="15"/>
        <v>0</v>
      </c>
      <c r="Q66" s="14">
        <f t="shared" si="16"/>
        <v>0</v>
      </c>
      <c r="R66" s="14">
        <f t="shared" si="16"/>
        <v>0</v>
      </c>
      <c r="S66" s="14">
        <f t="shared" si="16"/>
        <v>0</v>
      </c>
      <c r="T66" s="14">
        <f t="shared" si="16"/>
        <v>0</v>
      </c>
      <c r="U66" s="14">
        <f t="shared" si="16"/>
        <v>0</v>
      </c>
      <c r="V66" s="14">
        <f t="shared" si="16"/>
        <v>0</v>
      </c>
      <c r="W66" s="14">
        <f t="shared" si="16"/>
        <v>0</v>
      </c>
      <c r="X66" s="14">
        <f t="shared" si="16"/>
        <v>0</v>
      </c>
    </row>
    <row r="67" spans="9:24" x14ac:dyDescent="0.2">
      <c r="I67" s="10">
        <f t="shared" si="17"/>
        <v>0</v>
      </c>
      <c r="J67" s="10" t="str">
        <f t="shared" ref="J67:J98" si="18">IF((I67=0),"",(J66+I67))</f>
        <v/>
      </c>
      <c r="K67" s="14">
        <f t="shared" si="15"/>
        <v>0</v>
      </c>
      <c r="L67" s="14">
        <f t="shared" si="15"/>
        <v>0</v>
      </c>
      <c r="M67" s="14">
        <f t="shared" si="15"/>
        <v>0</v>
      </c>
      <c r="N67" s="14">
        <f t="shared" si="15"/>
        <v>0</v>
      </c>
      <c r="O67" s="14">
        <f t="shared" si="15"/>
        <v>0</v>
      </c>
      <c r="P67" s="14">
        <f t="shared" si="15"/>
        <v>0</v>
      </c>
      <c r="Q67" s="14">
        <f t="shared" si="16"/>
        <v>0</v>
      </c>
      <c r="R67" s="14">
        <f t="shared" si="16"/>
        <v>0</v>
      </c>
      <c r="S67" s="14">
        <f t="shared" si="16"/>
        <v>0</v>
      </c>
      <c r="T67" s="14">
        <f t="shared" si="16"/>
        <v>0</v>
      </c>
      <c r="U67" s="14">
        <f t="shared" si="16"/>
        <v>0</v>
      </c>
      <c r="V67" s="14">
        <f t="shared" si="16"/>
        <v>0</v>
      </c>
      <c r="W67" s="14">
        <f t="shared" si="16"/>
        <v>0</v>
      </c>
      <c r="X67" s="14">
        <f t="shared" si="16"/>
        <v>0</v>
      </c>
    </row>
    <row r="68" spans="9:24" x14ac:dyDescent="0.2">
      <c r="I68" s="10">
        <f t="shared" si="17"/>
        <v>0</v>
      </c>
      <c r="J68" s="10" t="str">
        <f t="shared" si="18"/>
        <v/>
      </c>
      <c r="K68" s="14">
        <f t="shared" si="15"/>
        <v>0</v>
      </c>
      <c r="L68" s="14">
        <f t="shared" si="15"/>
        <v>0</v>
      </c>
      <c r="M68" s="14">
        <f t="shared" si="15"/>
        <v>0</v>
      </c>
      <c r="N68" s="14">
        <f t="shared" si="15"/>
        <v>0</v>
      </c>
      <c r="O68" s="14">
        <f t="shared" si="15"/>
        <v>0</v>
      </c>
      <c r="P68" s="14">
        <f t="shared" si="15"/>
        <v>0</v>
      </c>
      <c r="Q68" s="14">
        <f t="shared" si="16"/>
        <v>0</v>
      </c>
      <c r="R68" s="14">
        <f t="shared" si="16"/>
        <v>0</v>
      </c>
      <c r="S68" s="14">
        <f t="shared" si="16"/>
        <v>0</v>
      </c>
      <c r="T68" s="14">
        <f t="shared" si="16"/>
        <v>0</v>
      </c>
      <c r="U68" s="14">
        <f t="shared" si="16"/>
        <v>0</v>
      </c>
      <c r="V68" s="14">
        <f t="shared" si="16"/>
        <v>0</v>
      </c>
      <c r="W68" s="14">
        <f t="shared" si="16"/>
        <v>0</v>
      </c>
      <c r="X68" s="14">
        <f t="shared" si="16"/>
        <v>0</v>
      </c>
    </row>
    <row r="69" spans="9:24" x14ac:dyDescent="0.2">
      <c r="I69" s="10">
        <f t="shared" si="17"/>
        <v>0</v>
      </c>
      <c r="J69" s="10" t="str">
        <f t="shared" si="18"/>
        <v/>
      </c>
      <c r="K69" s="14">
        <f t="shared" si="15"/>
        <v>0</v>
      </c>
      <c r="L69" s="14">
        <f t="shared" si="15"/>
        <v>0</v>
      </c>
      <c r="M69" s="14">
        <f t="shared" si="15"/>
        <v>0</v>
      </c>
      <c r="N69" s="14">
        <f t="shared" si="15"/>
        <v>0</v>
      </c>
      <c r="O69" s="14">
        <f t="shared" si="15"/>
        <v>0</v>
      </c>
      <c r="P69" s="14">
        <f t="shared" si="15"/>
        <v>0</v>
      </c>
      <c r="Q69" s="14">
        <f t="shared" si="16"/>
        <v>0</v>
      </c>
      <c r="R69" s="14">
        <f t="shared" si="16"/>
        <v>0</v>
      </c>
      <c r="S69" s="14">
        <f t="shared" si="16"/>
        <v>0</v>
      </c>
      <c r="T69" s="14">
        <f t="shared" si="16"/>
        <v>0</v>
      </c>
      <c r="U69" s="14">
        <f t="shared" si="16"/>
        <v>0</v>
      </c>
      <c r="V69" s="14">
        <f t="shared" si="16"/>
        <v>0</v>
      </c>
      <c r="W69" s="14">
        <f t="shared" si="16"/>
        <v>0</v>
      </c>
      <c r="X69" s="14">
        <f t="shared" si="16"/>
        <v>0</v>
      </c>
    </row>
    <row r="70" spans="9:24" x14ac:dyDescent="0.2">
      <c r="I70" s="10">
        <f t="shared" si="17"/>
        <v>0</v>
      </c>
      <c r="J70" s="10" t="str">
        <f t="shared" si="18"/>
        <v/>
      </c>
      <c r="K70" s="14">
        <f t="shared" si="15"/>
        <v>0</v>
      </c>
      <c r="L70" s="14">
        <f t="shared" si="15"/>
        <v>0</v>
      </c>
      <c r="M70" s="14">
        <f t="shared" si="15"/>
        <v>0</v>
      </c>
      <c r="N70" s="14">
        <f t="shared" si="15"/>
        <v>0</v>
      </c>
      <c r="O70" s="14">
        <f t="shared" si="15"/>
        <v>0</v>
      </c>
      <c r="P70" s="14">
        <f t="shared" si="15"/>
        <v>0</v>
      </c>
      <c r="Q70" s="14">
        <f t="shared" si="16"/>
        <v>0</v>
      </c>
      <c r="R70" s="14">
        <f t="shared" si="16"/>
        <v>0</v>
      </c>
      <c r="S70" s="14">
        <f t="shared" si="16"/>
        <v>0</v>
      </c>
      <c r="T70" s="14">
        <f t="shared" si="16"/>
        <v>0</v>
      </c>
      <c r="U70" s="14">
        <f t="shared" si="16"/>
        <v>0</v>
      </c>
      <c r="V70" s="14">
        <f t="shared" si="16"/>
        <v>0</v>
      </c>
      <c r="W70" s="14">
        <f t="shared" si="16"/>
        <v>0</v>
      </c>
      <c r="X70" s="14">
        <f t="shared" si="16"/>
        <v>0</v>
      </c>
    </row>
    <row r="71" spans="9:24" x14ac:dyDescent="0.2">
      <c r="I71" s="10">
        <f t="shared" si="17"/>
        <v>0</v>
      </c>
      <c r="J71" s="10" t="str">
        <f t="shared" si="18"/>
        <v/>
      </c>
      <c r="K71" s="14">
        <f t="shared" si="15"/>
        <v>0</v>
      </c>
      <c r="L71" s="14">
        <f t="shared" si="15"/>
        <v>0</v>
      </c>
      <c r="M71" s="14">
        <f t="shared" si="15"/>
        <v>0</v>
      </c>
      <c r="N71" s="14">
        <f t="shared" si="15"/>
        <v>0</v>
      </c>
      <c r="O71" s="14">
        <f t="shared" si="15"/>
        <v>0</v>
      </c>
      <c r="P71" s="14">
        <f t="shared" si="15"/>
        <v>0</v>
      </c>
      <c r="Q71" s="14">
        <f t="shared" si="16"/>
        <v>0</v>
      </c>
      <c r="R71" s="14">
        <f t="shared" si="16"/>
        <v>0</v>
      </c>
      <c r="S71" s="14">
        <f t="shared" si="16"/>
        <v>0</v>
      </c>
      <c r="T71" s="14">
        <f t="shared" si="16"/>
        <v>0</v>
      </c>
      <c r="U71" s="14">
        <f t="shared" si="16"/>
        <v>0</v>
      </c>
      <c r="V71" s="14">
        <f t="shared" si="16"/>
        <v>0</v>
      </c>
      <c r="W71" s="14">
        <f t="shared" si="16"/>
        <v>0</v>
      </c>
      <c r="X71" s="14">
        <f t="shared" si="16"/>
        <v>0</v>
      </c>
    </row>
    <row r="72" spans="9:24" x14ac:dyDescent="0.2">
      <c r="I72" s="10">
        <f t="shared" si="17"/>
        <v>0</v>
      </c>
      <c r="J72" s="10" t="str">
        <f t="shared" si="18"/>
        <v/>
      </c>
      <c r="K72" s="14">
        <f t="shared" ref="K72:P81" si="19">IF((UPPER($A72)=K$1),$I72,0)</f>
        <v>0</v>
      </c>
      <c r="L72" s="14">
        <f t="shared" si="19"/>
        <v>0</v>
      </c>
      <c r="M72" s="14">
        <f t="shared" si="19"/>
        <v>0</v>
      </c>
      <c r="N72" s="14">
        <f t="shared" si="19"/>
        <v>0</v>
      </c>
      <c r="O72" s="14">
        <f t="shared" si="19"/>
        <v>0</v>
      </c>
      <c r="P72" s="14">
        <f t="shared" si="19"/>
        <v>0</v>
      </c>
      <c r="Q72" s="14">
        <f t="shared" ref="Q72:X81" si="20">IF((UPPER($A72)=Q$1),-$I72,0)</f>
        <v>0</v>
      </c>
      <c r="R72" s="14">
        <f t="shared" si="20"/>
        <v>0</v>
      </c>
      <c r="S72" s="14">
        <f t="shared" si="20"/>
        <v>0</v>
      </c>
      <c r="T72" s="14">
        <f t="shared" si="20"/>
        <v>0</v>
      </c>
      <c r="U72" s="14">
        <f t="shared" si="20"/>
        <v>0</v>
      </c>
      <c r="V72" s="14">
        <f t="shared" si="20"/>
        <v>0</v>
      </c>
      <c r="W72" s="14">
        <f t="shared" si="20"/>
        <v>0</v>
      </c>
      <c r="X72" s="14">
        <f t="shared" si="20"/>
        <v>0</v>
      </c>
    </row>
    <row r="73" spans="9:24" x14ac:dyDescent="0.2">
      <c r="I73" s="10">
        <f t="shared" si="17"/>
        <v>0</v>
      </c>
      <c r="J73" s="10" t="str">
        <f t="shared" si="18"/>
        <v/>
      </c>
      <c r="K73" s="14">
        <f t="shared" si="19"/>
        <v>0</v>
      </c>
      <c r="L73" s="14">
        <f t="shared" si="19"/>
        <v>0</v>
      </c>
      <c r="M73" s="14">
        <f t="shared" si="19"/>
        <v>0</v>
      </c>
      <c r="N73" s="14">
        <f t="shared" si="19"/>
        <v>0</v>
      </c>
      <c r="O73" s="14">
        <f t="shared" si="19"/>
        <v>0</v>
      </c>
      <c r="P73" s="14">
        <f t="shared" si="19"/>
        <v>0</v>
      </c>
      <c r="Q73" s="14">
        <f t="shared" si="20"/>
        <v>0</v>
      </c>
      <c r="R73" s="14">
        <f t="shared" si="20"/>
        <v>0</v>
      </c>
      <c r="S73" s="14">
        <f t="shared" si="20"/>
        <v>0</v>
      </c>
      <c r="T73" s="14">
        <f t="shared" si="20"/>
        <v>0</v>
      </c>
      <c r="U73" s="14">
        <f t="shared" si="20"/>
        <v>0</v>
      </c>
      <c r="V73" s="14">
        <f t="shared" si="20"/>
        <v>0</v>
      </c>
      <c r="W73" s="14">
        <f t="shared" si="20"/>
        <v>0</v>
      </c>
      <c r="X73" s="14">
        <f t="shared" si="20"/>
        <v>0</v>
      </c>
    </row>
    <row r="74" spans="9:24" x14ac:dyDescent="0.2">
      <c r="I74" s="10">
        <f t="shared" si="17"/>
        <v>0</v>
      </c>
      <c r="J74" s="10" t="str">
        <f t="shared" si="18"/>
        <v/>
      </c>
      <c r="K74" s="14">
        <f t="shared" si="19"/>
        <v>0</v>
      </c>
      <c r="L74" s="14">
        <f t="shared" si="19"/>
        <v>0</v>
      </c>
      <c r="M74" s="14">
        <f t="shared" si="19"/>
        <v>0</v>
      </c>
      <c r="N74" s="14">
        <f t="shared" si="19"/>
        <v>0</v>
      </c>
      <c r="O74" s="14">
        <f t="shared" si="19"/>
        <v>0</v>
      </c>
      <c r="P74" s="14">
        <f t="shared" si="19"/>
        <v>0</v>
      </c>
      <c r="Q74" s="14">
        <f t="shared" si="20"/>
        <v>0</v>
      </c>
      <c r="R74" s="14">
        <f t="shared" si="20"/>
        <v>0</v>
      </c>
      <c r="S74" s="14">
        <f t="shared" si="20"/>
        <v>0</v>
      </c>
      <c r="T74" s="14">
        <f t="shared" si="20"/>
        <v>0</v>
      </c>
      <c r="U74" s="14">
        <f t="shared" si="20"/>
        <v>0</v>
      </c>
      <c r="V74" s="14">
        <f t="shared" si="20"/>
        <v>0</v>
      </c>
      <c r="W74" s="14">
        <f t="shared" si="20"/>
        <v>0</v>
      </c>
      <c r="X74" s="14">
        <f t="shared" si="20"/>
        <v>0</v>
      </c>
    </row>
    <row r="75" spans="9:24" x14ac:dyDescent="0.2">
      <c r="I75" s="10">
        <f t="shared" si="17"/>
        <v>0</v>
      </c>
      <c r="J75" s="10" t="str">
        <f t="shared" si="18"/>
        <v/>
      </c>
      <c r="K75" s="14">
        <f t="shared" si="19"/>
        <v>0</v>
      </c>
      <c r="L75" s="14">
        <f t="shared" si="19"/>
        <v>0</v>
      </c>
      <c r="M75" s="14">
        <f t="shared" si="19"/>
        <v>0</v>
      </c>
      <c r="N75" s="14">
        <f t="shared" si="19"/>
        <v>0</v>
      </c>
      <c r="O75" s="14">
        <f t="shared" si="19"/>
        <v>0</v>
      </c>
      <c r="P75" s="14">
        <f t="shared" si="19"/>
        <v>0</v>
      </c>
      <c r="Q75" s="14">
        <f t="shared" si="20"/>
        <v>0</v>
      </c>
      <c r="R75" s="14">
        <f t="shared" si="20"/>
        <v>0</v>
      </c>
      <c r="S75" s="14">
        <f t="shared" si="20"/>
        <v>0</v>
      </c>
      <c r="T75" s="14">
        <f t="shared" si="20"/>
        <v>0</v>
      </c>
      <c r="U75" s="14">
        <f t="shared" si="20"/>
        <v>0</v>
      </c>
      <c r="V75" s="14">
        <f t="shared" si="20"/>
        <v>0</v>
      </c>
      <c r="W75" s="14">
        <f t="shared" si="20"/>
        <v>0</v>
      </c>
      <c r="X75" s="14">
        <f t="shared" si="20"/>
        <v>0</v>
      </c>
    </row>
    <row r="76" spans="9:24" x14ac:dyDescent="0.2">
      <c r="I76" s="10">
        <f t="shared" si="17"/>
        <v>0</v>
      </c>
      <c r="J76" s="10" t="str">
        <f t="shared" si="18"/>
        <v/>
      </c>
      <c r="K76" s="14">
        <f t="shared" si="19"/>
        <v>0</v>
      </c>
      <c r="L76" s="14">
        <f t="shared" si="19"/>
        <v>0</v>
      </c>
      <c r="M76" s="14">
        <f t="shared" si="19"/>
        <v>0</v>
      </c>
      <c r="N76" s="14">
        <f t="shared" si="19"/>
        <v>0</v>
      </c>
      <c r="O76" s="14">
        <f t="shared" si="19"/>
        <v>0</v>
      </c>
      <c r="P76" s="14">
        <f t="shared" si="19"/>
        <v>0</v>
      </c>
      <c r="Q76" s="14">
        <f t="shared" si="20"/>
        <v>0</v>
      </c>
      <c r="R76" s="14">
        <f t="shared" si="20"/>
        <v>0</v>
      </c>
      <c r="S76" s="14">
        <f t="shared" si="20"/>
        <v>0</v>
      </c>
      <c r="T76" s="14">
        <f t="shared" si="20"/>
        <v>0</v>
      </c>
      <c r="U76" s="14">
        <f t="shared" si="20"/>
        <v>0</v>
      </c>
      <c r="V76" s="14">
        <f t="shared" si="20"/>
        <v>0</v>
      </c>
      <c r="W76" s="14">
        <f t="shared" si="20"/>
        <v>0</v>
      </c>
      <c r="X76" s="14">
        <f t="shared" si="20"/>
        <v>0</v>
      </c>
    </row>
    <row r="77" spans="9:24" x14ac:dyDescent="0.2">
      <c r="I77" s="10">
        <f t="shared" si="17"/>
        <v>0</v>
      </c>
      <c r="J77" s="10" t="str">
        <f t="shared" si="18"/>
        <v/>
      </c>
      <c r="K77" s="14">
        <f t="shared" si="19"/>
        <v>0</v>
      </c>
      <c r="L77" s="14">
        <f t="shared" si="19"/>
        <v>0</v>
      </c>
      <c r="M77" s="14">
        <f t="shared" si="19"/>
        <v>0</v>
      </c>
      <c r="N77" s="14">
        <f t="shared" si="19"/>
        <v>0</v>
      </c>
      <c r="O77" s="14">
        <f t="shared" si="19"/>
        <v>0</v>
      </c>
      <c r="P77" s="14">
        <f t="shared" si="19"/>
        <v>0</v>
      </c>
      <c r="Q77" s="14">
        <f t="shared" si="20"/>
        <v>0</v>
      </c>
      <c r="R77" s="14">
        <f t="shared" si="20"/>
        <v>0</v>
      </c>
      <c r="S77" s="14">
        <f t="shared" si="20"/>
        <v>0</v>
      </c>
      <c r="T77" s="14">
        <f t="shared" si="20"/>
        <v>0</v>
      </c>
      <c r="U77" s="14">
        <f t="shared" si="20"/>
        <v>0</v>
      </c>
      <c r="V77" s="14">
        <f t="shared" si="20"/>
        <v>0</v>
      </c>
      <c r="W77" s="14">
        <f t="shared" si="20"/>
        <v>0</v>
      </c>
      <c r="X77" s="14">
        <f t="shared" si="20"/>
        <v>0</v>
      </c>
    </row>
    <row r="78" spans="9:24" x14ac:dyDescent="0.2">
      <c r="I78" s="10">
        <f t="shared" si="17"/>
        <v>0</v>
      </c>
      <c r="J78" s="10" t="str">
        <f t="shared" si="18"/>
        <v/>
      </c>
      <c r="K78" s="14">
        <f t="shared" si="19"/>
        <v>0</v>
      </c>
      <c r="L78" s="14">
        <f t="shared" si="19"/>
        <v>0</v>
      </c>
      <c r="M78" s="14">
        <f t="shared" si="19"/>
        <v>0</v>
      </c>
      <c r="N78" s="14">
        <f t="shared" si="19"/>
        <v>0</v>
      </c>
      <c r="O78" s="14">
        <f t="shared" si="19"/>
        <v>0</v>
      </c>
      <c r="P78" s="14">
        <f t="shared" si="19"/>
        <v>0</v>
      </c>
      <c r="Q78" s="14">
        <f t="shared" si="20"/>
        <v>0</v>
      </c>
      <c r="R78" s="14">
        <f t="shared" si="20"/>
        <v>0</v>
      </c>
      <c r="S78" s="14">
        <f t="shared" si="20"/>
        <v>0</v>
      </c>
      <c r="T78" s="14">
        <f t="shared" si="20"/>
        <v>0</v>
      </c>
      <c r="U78" s="14">
        <f t="shared" si="20"/>
        <v>0</v>
      </c>
      <c r="V78" s="14">
        <f t="shared" si="20"/>
        <v>0</v>
      </c>
      <c r="W78" s="14">
        <f t="shared" si="20"/>
        <v>0</v>
      </c>
      <c r="X78" s="14">
        <f t="shared" si="20"/>
        <v>0</v>
      </c>
    </row>
    <row r="79" spans="9:24" x14ac:dyDescent="0.2">
      <c r="I79" s="10">
        <f t="shared" si="17"/>
        <v>0</v>
      </c>
      <c r="J79" s="10" t="str">
        <f t="shared" si="18"/>
        <v/>
      </c>
      <c r="K79" s="14">
        <f t="shared" si="19"/>
        <v>0</v>
      </c>
      <c r="L79" s="14">
        <f t="shared" si="19"/>
        <v>0</v>
      </c>
      <c r="M79" s="14">
        <f t="shared" si="19"/>
        <v>0</v>
      </c>
      <c r="N79" s="14">
        <f t="shared" si="19"/>
        <v>0</v>
      </c>
      <c r="O79" s="14">
        <f t="shared" si="19"/>
        <v>0</v>
      </c>
      <c r="P79" s="14">
        <f t="shared" si="19"/>
        <v>0</v>
      </c>
      <c r="Q79" s="14">
        <f t="shared" si="20"/>
        <v>0</v>
      </c>
      <c r="R79" s="14">
        <f t="shared" si="20"/>
        <v>0</v>
      </c>
      <c r="S79" s="14">
        <f t="shared" si="20"/>
        <v>0</v>
      </c>
      <c r="T79" s="14">
        <f t="shared" si="20"/>
        <v>0</v>
      </c>
      <c r="U79" s="14">
        <f t="shared" si="20"/>
        <v>0</v>
      </c>
      <c r="V79" s="14">
        <f t="shared" si="20"/>
        <v>0</v>
      </c>
      <c r="W79" s="14">
        <f t="shared" si="20"/>
        <v>0</v>
      </c>
      <c r="X79" s="14">
        <f t="shared" si="20"/>
        <v>0</v>
      </c>
    </row>
    <row r="80" spans="9:24" x14ac:dyDescent="0.2">
      <c r="I80" s="10">
        <f t="shared" si="17"/>
        <v>0</v>
      </c>
      <c r="J80" s="10" t="str">
        <f t="shared" si="18"/>
        <v/>
      </c>
      <c r="K80" s="14">
        <f t="shared" si="19"/>
        <v>0</v>
      </c>
      <c r="L80" s="14">
        <f t="shared" si="19"/>
        <v>0</v>
      </c>
      <c r="M80" s="14">
        <f t="shared" si="19"/>
        <v>0</v>
      </c>
      <c r="N80" s="14">
        <f t="shared" si="19"/>
        <v>0</v>
      </c>
      <c r="O80" s="14">
        <f t="shared" si="19"/>
        <v>0</v>
      </c>
      <c r="P80" s="14">
        <f t="shared" si="19"/>
        <v>0</v>
      </c>
      <c r="Q80" s="14">
        <f t="shared" si="20"/>
        <v>0</v>
      </c>
      <c r="R80" s="14">
        <f t="shared" si="20"/>
        <v>0</v>
      </c>
      <c r="S80" s="14">
        <f t="shared" si="20"/>
        <v>0</v>
      </c>
      <c r="T80" s="14">
        <f t="shared" si="20"/>
        <v>0</v>
      </c>
      <c r="U80" s="14">
        <f t="shared" si="20"/>
        <v>0</v>
      </c>
      <c r="V80" s="14">
        <f t="shared" si="20"/>
        <v>0</v>
      </c>
      <c r="W80" s="14">
        <f t="shared" si="20"/>
        <v>0</v>
      </c>
      <c r="X80" s="14">
        <f t="shared" si="20"/>
        <v>0</v>
      </c>
    </row>
    <row r="81" spans="9:24" x14ac:dyDescent="0.2">
      <c r="I81" s="10">
        <f t="shared" si="17"/>
        <v>0</v>
      </c>
      <c r="J81" s="10" t="str">
        <f t="shared" si="18"/>
        <v/>
      </c>
      <c r="K81" s="14">
        <f t="shared" si="19"/>
        <v>0</v>
      </c>
      <c r="L81" s="14">
        <f t="shared" si="19"/>
        <v>0</v>
      </c>
      <c r="M81" s="14">
        <f t="shared" si="19"/>
        <v>0</v>
      </c>
      <c r="N81" s="14">
        <f t="shared" si="19"/>
        <v>0</v>
      </c>
      <c r="O81" s="14">
        <f t="shared" si="19"/>
        <v>0</v>
      </c>
      <c r="P81" s="14">
        <f t="shared" si="19"/>
        <v>0</v>
      </c>
      <c r="Q81" s="14">
        <f t="shared" si="20"/>
        <v>0</v>
      </c>
      <c r="R81" s="14">
        <f t="shared" si="20"/>
        <v>0</v>
      </c>
      <c r="S81" s="14">
        <f t="shared" si="20"/>
        <v>0</v>
      </c>
      <c r="T81" s="14">
        <f t="shared" si="20"/>
        <v>0</v>
      </c>
      <c r="U81" s="14">
        <f t="shared" si="20"/>
        <v>0</v>
      </c>
      <c r="V81" s="14">
        <f t="shared" si="20"/>
        <v>0</v>
      </c>
      <c r="W81" s="14">
        <f t="shared" si="20"/>
        <v>0</v>
      </c>
      <c r="X81" s="14">
        <f t="shared" si="20"/>
        <v>0</v>
      </c>
    </row>
    <row r="82" spans="9:24" x14ac:dyDescent="0.2">
      <c r="I82" s="10">
        <f t="shared" si="17"/>
        <v>0</v>
      </c>
      <c r="J82" s="10" t="str">
        <f t="shared" si="18"/>
        <v/>
      </c>
      <c r="K82" s="14">
        <f t="shared" ref="K82:P91" si="21">IF((UPPER($A82)=K$1),$I82,0)</f>
        <v>0</v>
      </c>
      <c r="L82" s="14">
        <f t="shared" si="21"/>
        <v>0</v>
      </c>
      <c r="M82" s="14">
        <f t="shared" si="21"/>
        <v>0</v>
      </c>
      <c r="N82" s="14">
        <f t="shared" si="21"/>
        <v>0</v>
      </c>
      <c r="O82" s="14">
        <f t="shared" si="21"/>
        <v>0</v>
      </c>
      <c r="P82" s="14">
        <f t="shared" si="21"/>
        <v>0</v>
      </c>
      <c r="Q82" s="14">
        <f t="shared" ref="Q82:X91" si="22">IF((UPPER($A82)=Q$1),-$I82,0)</f>
        <v>0</v>
      </c>
      <c r="R82" s="14">
        <f t="shared" si="22"/>
        <v>0</v>
      </c>
      <c r="S82" s="14">
        <f t="shared" si="22"/>
        <v>0</v>
      </c>
      <c r="T82" s="14">
        <f t="shared" si="22"/>
        <v>0</v>
      </c>
      <c r="U82" s="14">
        <f t="shared" si="22"/>
        <v>0</v>
      </c>
      <c r="V82" s="14">
        <f t="shared" si="22"/>
        <v>0</v>
      </c>
      <c r="W82" s="14">
        <f t="shared" si="22"/>
        <v>0</v>
      </c>
      <c r="X82" s="14">
        <f t="shared" si="22"/>
        <v>0</v>
      </c>
    </row>
    <row r="83" spans="9:24" x14ac:dyDescent="0.2">
      <c r="I83" s="10">
        <f t="shared" si="17"/>
        <v>0</v>
      </c>
      <c r="J83" s="10" t="str">
        <f t="shared" si="18"/>
        <v/>
      </c>
      <c r="K83" s="14">
        <f t="shared" si="21"/>
        <v>0</v>
      </c>
      <c r="L83" s="14">
        <f t="shared" si="21"/>
        <v>0</v>
      </c>
      <c r="M83" s="14">
        <f t="shared" si="21"/>
        <v>0</v>
      </c>
      <c r="N83" s="14">
        <f t="shared" si="21"/>
        <v>0</v>
      </c>
      <c r="O83" s="14">
        <f t="shared" si="21"/>
        <v>0</v>
      </c>
      <c r="P83" s="14">
        <f t="shared" si="21"/>
        <v>0</v>
      </c>
      <c r="Q83" s="14">
        <f t="shared" si="22"/>
        <v>0</v>
      </c>
      <c r="R83" s="14">
        <f t="shared" si="22"/>
        <v>0</v>
      </c>
      <c r="S83" s="14">
        <f t="shared" si="22"/>
        <v>0</v>
      </c>
      <c r="T83" s="14">
        <f t="shared" si="22"/>
        <v>0</v>
      </c>
      <c r="U83" s="14">
        <f t="shared" si="22"/>
        <v>0</v>
      </c>
      <c r="V83" s="14">
        <f t="shared" si="22"/>
        <v>0</v>
      </c>
      <c r="W83" s="14">
        <f t="shared" si="22"/>
        <v>0</v>
      </c>
      <c r="X83" s="14">
        <f t="shared" si="22"/>
        <v>0</v>
      </c>
    </row>
    <row r="84" spans="9:24" x14ac:dyDescent="0.2">
      <c r="I84" s="10">
        <f t="shared" si="17"/>
        <v>0</v>
      </c>
      <c r="J84" s="10" t="str">
        <f t="shared" si="18"/>
        <v/>
      </c>
      <c r="K84" s="14">
        <f t="shared" si="21"/>
        <v>0</v>
      </c>
      <c r="L84" s="14">
        <f t="shared" si="21"/>
        <v>0</v>
      </c>
      <c r="M84" s="14">
        <f t="shared" si="21"/>
        <v>0</v>
      </c>
      <c r="N84" s="14">
        <f t="shared" si="21"/>
        <v>0</v>
      </c>
      <c r="O84" s="14">
        <f t="shared" si="21"/>
        <v>0</v>
      </c>
      <c r="P84" s="14">
        <f t="shared" si="21"/>
        <v>0</v>
      </c>
      <c r="Q84" s="14">
        <f t="shared" si="22"/>
        <v>0</v>
      </c>
      <c r="R84" s="14">
        <f t="shared" si="22"/>
        <v>0</v>
      </c>
      <c r="S84" s="14">
        <f t="shared" si="22"/>
        <v>0</v>
      </c>
      <c r="T84" s="14">
        <f t="shared" si="22"/>
        <v>0</v>
      </c>
      <c r="U84" s="14">
        <f t="shared" si="22"/>
        <v>0</v>
      </c>
      <c r="V84" s="14">
        <f t="shared" si="22"/>
        <v>0</v>
      </c>
      <c r="W84" s="14">
        <f t="shared" si="22"/>
        <v>0</v>
      </c>
      <c r="X84" s="14">
        <f t="shared" si="22"/>
        <v>0</v>
      </c>
    </row>
    <row r="85" spans="9:24" x14ac:dyDescent="0.2">
      <c r="I85" s="10">
        <f t="shared" si="17"/>
        <v>0</v>
      </c>
      <c r="J85" s="10" t="str">
        <f t="shared" si="18"/>
        <v/>
      </c>
      <c r="K85" s="14">
        <f t="shared" si="21"/>
        <v>0</v>
      </c>
      <c r="L85" s="14">
        <f t="shared" si="21"/>
        <v>0</v>
      </c>
      <c r="M85" s="14">
        <f t="shared" si="21"/>
        <v>0</v>
      </c>
      <c r="N85" s="14">
        <f t="shared" si="21"/>
        <v>0</v>
      </c>
      <c r="O85" s="14">
        <f t="shared" si="21"/>
        <v>0</v>
      </c>
      <c r="P85" s="14">
        <f t="shared" si="21"/>
        <v>0</v>
      </c>
      <c r="Q85" s="14">
        <f t="shared" si="22"/>
        <v>0</v>
      </c>
      <c r="R85" s="14">
        <f t="shared" si="22"/>
        <v>0</v>
      </c>
      <c r="S85" s="14">
        <f t="shared" si="22"/>
        <v>0</v>
      </c>
      <c r="T85" s="14">
        <f t="shared" si="22"/>
        <v>0</v>
      </c>
      <c r="U85" s="14">
        <f t="shared" si="22"/>
        <v>0</v>
      </c>
      <c r="V85" s="14">
        <f t="shared" si="22"/>
        <v>0</v>
      </c>
      <c r="W85" s="14">
        <f t="shared" si="22"/>
        <v>0</v>
      </c>
      <c r="X85" s="14">
        <f t="shared" si="22"/>
        <v>0</v>
      </c>
    </row>
    <row r="86" spans="9:24" x14ac:dyDescent="0.2">
      <c r="I86" s="10">
        <f t="shared" si="17"/>
        <v>0</v>
      </c>
      <c r="J86" s="10" t="str">
        <f t="shared" si="18"/>
        <v/>
      </c>
      <c r="K86" s="14">
        <f t="shared" si="21"/>
        <v>0</v>
      </c>
      <c r="L86" s="14">
        <f t="shared" si="21"/>
        <v>0</v>
      </c>
      <c r="M86" s="14">
        <f t="shared" si="21"/>
        <v>0</v>
      </c>
      <c r="N86" s="14">
        <f t="shared" si="21"/>
        <v>0</v>
      </c>
      <c r="O86" s="14">
        <f t="shared" si="21"/>
        <v>0</v>
      </c>
      <c r="P86" s="14">
        <f t="shared" si="21"/>
        <v>0</v>
      </c>
      <c r="Q86" s="14">
        <f t="shared" si="22"/>
        <v>0</v>
      </c>
      <c r="R86" s="14">
        <f t="shared" si="22"/>
        <v>0</v>
      </c>
      <c r="S86" s="14">
        <f t="shared" si="22"/>
        <v>0</v>
      </c>
      <c r="T86" s="14">
        <f t="shared" si="22"/>
        <v>0</v>
      </c>
      <c r="U86" s="14">
        <f t="shared" si="22"/>
        <v>0</v>
      </c>
      <c r="V86" s="14">
        <f t="shared" si="22"/>
        <v>0</v>
      </c>
      <c r="W86" s="14">
        <f t="shared" si="22"/>
        <v>0</v>
      </c>
      <c r="X86" s="14">
        <f t="shared" si="22"/>
        <v>0</v>
      </c>
    </row>
    <row r="87" spans="9:24" x14ac:dyDescent="0.2">
      <c r="I87" s="10">
        <f t="shared" si="17"/>
        <v>0</v>
      </c>
      <c r="J87" s="10" t="str">
        <f t="shared" si="18"/>
        <v/>
      </c>
      <c r="K87" s="14">
        <f t="shared" si="21"/>
        <v>0</v>
      </c>
      <c r="L87" s="14">
        <f t="shared" si="21"/>
        <v>0</v>
      </c>
      <c r="M87" s="14">
        <f t="shared" si="21"/>
        <v>0</v>
      </c>
      <c r="N87" s="14">
        <f t="shared" si="21"/>
        <v>0</v>
      </c>
      <c r="O87" s="14">
        <f t="shared" si="21"/>
        <v>0</v>
      </c>
      <c r="P87" s="14">
        <f t="shared" si="21"/>
        <v>0</v>
      </c>
      <c r="Q87" s="14">
        <f t="shared" si="22"/>
        <v>0</v>
      </c>
      <c r="R87" s="14">
        <f t="shared" si="22"/>
        <v>0</v>
      </c>
      <c r="S87" s="14">
        <f t="shared" si="22"/>
        <v>0</v>
      </c>
      <c r="T87" s="14">
        <f t="shared" si="22"/>
        <v>0</v>
      </c>
      <c r="U87" s="14">
        <f t="shared" si="22"/>
        <v>0</v>
      </c>
      <c r="V87" s="14">
        <f t="shared" si="22"/>
        <v>0</v>
      </c>
      <c r="W87" s="14">
        <f t="shared" si="22"/>
        <v>0</v>
      </c>
      <c r="X87" s="14">
        <f t="shared" si="22"/>
        <v>0</v>
      </c>
    </row>
    <row r="88" spans="9:24" x14ac:dyDescent="0.2">
      <c r="I88" s="10">
        <f t="shared" si="17"/>
        <v>0</v>
      </c>
      <c r="J88" s="10" t="str">
        <f t="shared" si="18"/>
        <v/>
      </c>
      <c r="K88" s="14">
        <f t="shared" si="21"/>
        <v>0</v>
      </c>
      <c r="L88" s="14">
        <f t="shared" si="21"/>
        <v>0</v>
      </c>
      <c r="M88" s="14">
        <f t="shared" si="21"/>
        <v>0</v>
      </c>
      <c r="N88" s="14">
        <f t="shared" si="21"/>
        <v>0</v>
      </c>
      <c r="O88" s="14">
        <f t="shared" si="21"/>
        <v>0</v>
      </c>
      <c r="P88" s="14">
        <f t="shared" si="21"/>
        <v>0</v>
      </c>
      <c r="Q88" s="14">
        <f t="shared" si="22"/>
        <v>0</v>
      </c>
      <c r="R88" s="14">
        <f t="shared" si="22"/>
        <v>0</v>
      </c>
      <c r="S88" s="14">
        <f t="shared" si="22"/>
        <v>0</v>
      </c>
      <c r="T88" s="14">
        <f t="shared" si="22"/>
        <v>0</v>
      </c>
      <c r="U88" s="14">
        <f t="shared" si="22"/>
        <v>0</v>
      </c>
      <c r="V88" s="14">
        <f t="shared" si="22"/>
        <v>0</v>
      </c>
      <c r="W88" s="14">
        <f t="shared" si="22"/>
        <v>0</v>
      </c>
      <c r="X88" s="14">
        <f t="shared" si="22"/>
        <v>0</v>
      </c>
    </row>
    <row r="89" spans="9:24" x14ac:dyDescent="0.2">
      <c r="I89" s="10">
        <f t="shared" si="17"/>
        <v>0</v>
      </c>
      <c r="J89" s="10" t="str">
        <f t="shared" si="18"/>
        <v/>
      </c>
      <c r="K89" s="14">
        <f t="shared" si="21"/>
        <v>0</v>
      </c>
      <c r="L89" s="14">
        <f t="shared" si="21"/>
        <v>0</v>
      </c>
      <c r="M89" s="14">
        <f t="shared" si="21"/>
        <v>0</v>
      </c>
      <c r="N89" s="14">
        <f t="shared" si="21"/>
        <v>0</v>
      </c>
      <c r="O89" s="14">
        <f t="shared" si="21"/>
        <v>0</v>
      </c>
      <c r="P89" s="14">
        <f t="shared" si="21"/>
        <v>0</v>
      </c>
      <c r="Q89" s="14">
        <f t="shared" si="22"/>
        <v>0</v>
      </c>
      <c r="R89" s="14">
        <f t="shared" si="22"/>
        <v>0</v>
      </c>
      <c r="S89" s="14">
        <f t="shared" si="22"/>
        <v>0</v>
      </c>
      <c r="T89" s="14">
        <f t="shared" si="22"/>
        <v>0</v>
      </c>
      <c r="U89" s="14">
        <f t="shared" si="22"/>
        <v>0</v>
      </c>
      <c r="V89" s="14">
        <f t="shared" si="22"/>
        <v>0</v>
      </c>
      <c r="W89" s="14">
        <f t="shared" si="22"/>
        <v>0</v>
      </c>
      <c r="X89" s="14">
        <f t="shared" si="22"/>
        <v>0</v>
      </c>
    </row>
    <row r="90" spans="9:24" x14ac:dyDescent="0.2">
      <c r="I90" s="10">
        <f t="shared" si="17"/>
        <v>0</v>
      </c>
      <c r="J90" s="10" t="str">
        <f t="shared" si="18"/>
        <v/>
      </c>
      <c r="K90" s="14">
        <f t="shared" si="21"/>
        <v>0</v>
      </c>
      <c r="L90" s="14">
        <f t="shared" si="21"/>
        <v>0</v>
      </c>
      <c r="M90" s="14">
        <f t="shared" si="21"/>
        <v>0</v>
      </c>
      <c r="N90" s="14">
        <f t="shared" si="21"/>
        <v>0</v>
      </c>
      <c r="O90" s="14">
        <f t="shared" si="21"/>
        <v>0</v>
      </c>
      <c r="P90" s="14">
        <f t="shared" si="21"/>
        <v>0</v>
      </c>
      <c r="Q90" s="14">
        <f t="shared" si="22"/>
        <v>0</v>
      </c>
      <c r="R90" s="14">
        <f t="shared" si="22"/>
        <v>0</v>
      </c>
      <c r="S90" s="14">
        <f t="shared" si="22"/>
        <v>0</v>
      </c>
      <c r="T90" s="14">
        <f t="shared" si="22"/>
        <v>0</v>
      </c>
      <c r="U90" s="14">
        <f t="shared" si="22"/>
        <v>0</v>
      </c>
      <c r="V90" s="14">
        <f t="shared" si="22"/>
        <v>0</v>
      </c>
      <c r="W90" s="14">
        <f t="shared" si="22"/>
        <v>0</v>
      </c>
      <c r="X90" s="14">
        <f t="shared" si="22"/>
        <v>0</v>
      </c>
    </row>
    <row r="91" spans="9:24" x14ac:dyDescent="0.2">
      <c r="I91" s="10">
        <f t="shared" si="17"/>
        <v>0</v>
      </c>
      <c r="J91" s="10" t="str">
        <f t="shared" si="18"/>
        <v/>
      </c>
      <c r="K91" s="14">
        <f t="shared" si="21"/>
        <v>0</v>
      </c>
      <c r="L91" s="14">
        <f t="shared" si="21"/>
        <v>0</v>
      </c>
      <c r="M91" s="14">
        <f t="shared" si="21"/>
        <v>0</v>
      </c>
      <c r="N91" s="14">
        <f t="shared" si="21"/>
        <v>0</v>
      </c>
      <c r="O91" s="14">
        <f t="shared" si="21"/>
        <v>0</v>
      </c>
      <c r="P91" s="14">
        <f t="shared" si="21"/>
        <v>0</v>
      </c>
      <c r="Q91" s="14">
        <f t="shared" si="22"/>
        <v>0</v>
      </c>
      <c r="R91" s="14">
        <f t="shared" si="22"/>
        <v>0</v>
      </c>
      <c r="S91" s="14">
        <f t="shared" si="22"/>
        <v>0</v>
      </c>
      <c r="T91" s="14">
        <f t="shared" si="22"/>
        <v>0</v>
      </c>
      <c r="U91" s="14">
        <f t="shared" si="22"/>
        <v>0</v>
      </c>
      <c r="V91" s="14">
        <f t="shared" si="22"/>
        <v>0</v>
      </c>
      <c r="W91" s="14">
        <f t="shared" si="22"/>
        <v>0</v>
      </c>
      <c r="X91" s="14">
        <f t="shared" si="22"/>
        <v>0</v>
      </c>
    </row>
    <row r="92" spans="9:24" x14ac:dyDescent="0.2">
      <c r="I92" s="10">
        <f t="shared" si="17"/>
        <v>0</v>
      </c>
      <c r="J92" s="10" t="str">
        <f t="shared" si="18"/>
        <v/>
      </c>
      <c r="K92" s="14">
        <f t="shared" ref="K92:P101" si="23">IF((UPPER($A92)=K$1),$I92,0)</f>
        <v>0</v>
      </c>
      <c r="L92" s="14">
        <f t="shared" si="23"/>
        <v>0</v>
      </c>
      <c r="M92" s="14">
        <f t="shared" si="23"/>
        <v>0</v>
      </c>
      <c r="N92" s="14">
        <f t="shared" si="23"/>
        <v>0</v>
      </c>
      <c r="O92" s="14">
        <f t="shared" si="23"/>
        <v>0</v>
      </c>
      <c r="P92" s="14">
        <f t="shared" si="23"/>
        <v>0</v>
      </c>
      <c r="Q92" s="14">
        <f t="shared" ref="Q92:X101" si="24">IF((UPPER($A92)=Q$1),-$I92,0)</f>
        <v>0</v>
      </c>
      <c r="R92" s="14">
        <f t="shared" si="24"/>
        <v>0</v>
      </c>
      <c r="S92" s="14">
        <f t="shared" si="24"/>
        <v>0</v>
      </c>
      <c r="T92" s="14">
        <f t="shared" si="24"/>
        <v>0</v>
      </c>
      <c r="U92" s="14">
        <f t="shared" si="24"/>
        <v>0</v>
      </c>
      <c r="V92" s="14">
        <f t="shared" si="24"/>
        <v>0</v>
      </c>
      <c r="W92" s="14">
        <f t="shared" si="24"/>
        <v>0</v>
      </c>
      <c r="X92" s="14">
        <f t="shared" si="24"/>
        <v>0</v>
      </c>
    </row>
    <row r="93" spans="9:24" x14ac:dyDescent="0.2">
      <c r="I93" s="10">
        <f t="shared" si="17"/>
        <v>0</v>
      </c>
      <c r="J93" s="10" t="str">
        <f t="shared" si="18"/>
        <v/>
      </c>
      <c r="K93" s="14">
        <f t="shared" si="23"/>
        <v>0</v>
      </c>
      <c r="L93" s="14">
        <f t="shared" si="23"/>
        <v>0</v>
      </c>
      <c r="M93" s="14">
        <f t="shared" si="23"/>
        <v>0</v>
      </c>
      <c r="N93" s="14">
        <f t="shared" si="23"/>
        <v>0</v>
      </c>
      <c r="O93" s="14">
        <f t="shared" si="23"/>
        <v>0</v>
      </c>
      <c r="P93" s="14">
        <f t="shared" si="23"/>
        <v>0</v>
      </c>
      <c r="Q93" s="14">
        <f t="shared" si="24"/>
        <v>0</v>
      </c>
      <c r="R93" s="14">
        <f t="shared" si="24"/>
        <v>0</v>
      </c>
      <c r="S93" s="14">
        <f t="shared" si="24"/>
        <v>0</v>
      </c>
      <c r="T93" s="14">
        <f t="shared" si="24"/>
        <v>0</v>
      </c>
      <c r="U93" s="14">
        <f t="shared" si="24"/>
        <v>0</v>
      </c>
      <c r="V93" s="14">
        <f t="shared" si="24"/>
        <v>0</v>
      </c>
      <c r="W93" s="14">
        <f t="shared" si="24"/>
        <v>0</v>
      </c>
      <c r="X93" s="14">
        <f t="shared" si="24"/>
        <v>0</v>
      </c>
    </row>
    <row r="94" spans="9:24" x14ac:dyDescent="0.2">
      <c r="I94" s="10">
        <f t="shared" si="17"/>
        <v>0</v>
      </c>
      <c r="J94" s="10" t="str">
        <f t="shared" si="18"/>
        <v/>
      </c>
      <c r="K94" s="14">
        <f t="shared" si="23"/>
        <v>0</v>
      </c>
      <c r="L94" s="14">
        <f t="shared" si="23"/>
        <v>0</v>
      </c>
      <c r="M94" s="14">
        <f t="shared" si="23"/>
        <v>0</v>
      </c>
      <c r="N94" s="14">
        <f t="shared" si="23"/>
        <v>0</v>
      </c>
      <c r="O94" s="14">
        <f t="shared" si="23"/>
        <v>0</v>
      </c>
      <c r="P94" s="14">
        <f t="shared" si="23"/>
        <v>0</v>
      </c>
      <c r="Q94" s="14">
        <f t="shared" si="24"/>
        <v>0</v>
      </c>
      <c r="R94" s="14">
        <f t="shared" si="24"/>
        <v>0</v>
      </c>
      <c r="S94" s="14">
        <f t="shared" si="24"/>
        <v>0</v>
      </c>
      <c r="T94" s="14">
        <f t="shared" si="24"/>
        <v>0</v>
      </c>
      <c r="U94" s="14">
        <f t="shared" si="24"/>
        <v>0</v>
      </c>
      <c r="V94" s="14">
        <f t="shared" si="24"/>
        <v>0</v>
      </c>
      <c r="W94" s="14">
        <f t="shared" si="24"/>
        <v>0</v>
      </c>
      <c r="X94" s="14">
        <f t="shared" si="24"/>
        <v>0</v>
      </c>
    </row>
    <row r="95" spans="9:24" x14ac:dyDescent="0.2">
      <c r="I95" s="10">
        <f t="shared" si="17"/>
        <v>0</v>
      </c>
      <c r="J95" s="10" t="str">
        <f t="shared" si="18"/>
        <v/>
      </c>
      <c r="K95" s="14">
        <f t="shared" si="23"/>
        <v>0</v>
      </c>
      <c r="L95" s="14">
        <f t="shared" si="23"/>
        <v>0</v>
      </c>
      <c r="M95" s="14">
        <f t="shared" si="23"/>
        <v>0</v>
      </c>
      <c r="N95" s="14">
        <f t="shared" si="23"/>
        <v>0</v>
      </c>
      <c r="O95" s="14">
        <f t="shared" si="23"/>
        <v>0</v>
      </c>
      <c r="P95" s="14">
        <f t="shared" si="23"/>
        <v>0</v>
      </c>
      <c r="Q95" s="14">
        <f t="shared" si="24"/>
        <v>0</v>
      </c>
      <c r="R95" s="14">
        <f t="shared" si="24"/>
        <v>0</v>
      </c>
      <c r="S95" s="14">
        <f t="shared" si="24"/>
        <v>0</v>
      </c>
      <c r="T95" s="14">
        <f t="shared" si="24"/>
        <v>0</v>
      </c>
      <c r="U95" s="14">
        <f t="shared" si="24"/>
        <v>0</v>
      </c>
      <c r="V95" s="14">
        <f t="shared" si="24"/>
        <v>0</v>
      </c>
      <c r="W95" s="14">
        <f t="shared" si="24"/>
        <v>0</v>
      </c>
      <c r="X95" s="14">
        <f t="shared" si="24"/>
        <v>0</v>
      </c>
    </row>
    <row r="96" spans="9:24" x14ac:dyDescent="0.2">
      <c r="I96" s="10">
        <f t="shared" si="17"/>
        <v>0</v>
      </c>
      <c r="J96" s="10" t="str">
        <f t="shared" si="18"/>
        <v/>
      </c>
      <c r="K96" s="14">
        <f t="shared" si="23"/>
        <v>0</v>
      </c>
      <c r="L96" s="14">
        <f t="shared" si="23"/>
        <v>0</v>
      </c>
      <c r="M96" s="14">
        <f t="shared" si="23"/>
        <v>0</v>
      </c>
      <c r="N96" s="14">
        <f t="shared" si="23"/>
        <v>0</v>
      </c>
      <c r="O96" s="14">
        <f t="shared" si="23"/>
        <v>0</v>
      </c>
      <c r="P96" s="14">
        <f t="shared" si="23"/>
        <v>0</v>
      </c>
      <c r="Q96" s="14">
        <f t="shared" si="24"/>
        <v>0</v>
      </c>
      <c r="R96" s="14">
        <f t="shared" si="24"/>
        <v>0</v>
      </c>
      <c r="S96" s="14">
        <f t="shared" si="24"/>
        <v>0</v>
      </c>
      <c r="T96" s="14">
        <f t="shared" si="24"/>
        <v>0</v>
      </c>
      <c r="U96" s="14">
        <f t="shared" si="24"/>
        <v>0</v>
      </c>
      <c r="V96" s="14">
        <f t="shared" si="24"/>
        <v>0</v>
      </c>
      <c r="W96" s="14">
        <f t="shared" si="24"/>
        <v>0</v>
      </c>
      <c r="X96" s="14">
        <f t="shared" si="24"/>
        <v>0</v>
      </c>
    </row>
    <row r="97" spans="9:24" x14ac:dyDescent="0.2">
      <c r="I97" s="10">
        <f t="shared" si="17"/>
        <v>0</v>
      </c>
      <c r="J97" s="10" t="str">
        <f t="shared" si="18"/>
        <v/>
      </c>
      <c r="K97" s="14">
        <f t="shared" si="23"/>
        <v>0</v>
      </c>
      <c r="L97" s="14">
        <f t="shared" si="23"/>
        <v>0</v>
      </c>
      <c r="M97" s="14">
        <f t="shared" si="23"/>
        <v>0</v>
      </c>
      <c r="N97" s="14">
        <f t="shared" si="23"/>
        <v>0</v>
      </c>
      <c r="O97" s="14">
        <f t="shared" si="23"/>
        <v>0</v>
      </c>
      <c r="P97" s="14">
        <f t="shared" si="23"/>
        <v>0</v>
      </c>
      <c r="Q97" s="14">
        <f t="shared" si="24"/>
        <v>0</v>
      </c>
      <c r="R97" s="14">
        <f t="shared" si="24"/>
        <v>0</v>
      </c>
      <c r="S97" s="14">
        <f t="shared" si="24"/>
        <v>0</v>
      </c>
      <c r="T97" s="14">
        <f t="shared" si="24"/>
        <v>0</v>
      </c>
      <c r="U97" s="14">
        <f t="shared" si="24"/>
        <v>0</v>
      </c>
      <c r="V97" s="14">
        <f t="shared" si="24"/>
        <v>0</v>
      </c>
      <c r="W97" s="14">
        <f t="shared" si="24"/>
        <v>0</v>
      </c>
      <c r="X97" s="14">
        <f t="shared" si="24"/>
        <v>0</v>
      </c>
    </row>
    <row r="98" spans="9:24" x14ac:dyDescent="0.2">
      <c r="I98" s="10">
        <f t="shared" si="17"/>
        <v>0</v>
      </c>
      <c r="J98" s="10" t="str">
        <f t="shared" si="18"/>
        <v/>
      </c>
      <c r="K98" s="14">
        <f t="shared" si="23"/>
        <v>0</v>
      </c>
      <c r="L98" s="14">
        <f t="shared" si="23"/>
        <v>0</v>
      </c>
      <c r="M98" s="14">
        <f t="shared" si="23"/>
        <v>0</v>
      </c>
      <c r="N98" s="14">
        <f t="shared" si="23"/>
        <v>0</v>
      </c>
      <c r="O98" s="14">
        <f t="shared" si="23"/>
        <v>0</v>
      </c>
      <c r="P98" s="14">
        <f t="shared" si="23"/>
        <v>0</v>
      </c>
      <c r="Q98" s="14">
        <f t="shared" si="24"/>
        <v>0</v>
      </c>
      <c r="R98" s="14">
        <f t="shared" si="24"/>
        <v>0</v>
      </c>
      <c r="S98" s="14">
        <f t="shared" si="24"/>
        <v>0</v>
      </c>
      <c r="T98" s="14">
        <f t="shared" si="24"/>
        <v>0</v>
      </c>
      <c r="U98" s="14">
        <f t="shared" si="24"/>
        <v>0</v>
      </c>
      <c r="V98" s="14">
        <f t="shared" si="24"/>
        <v>0</v>
      </c>
      <c r="W98" s="14">
        <f t="shared" si="24"/>
        <v>0</v>
      </c>
      <c r="X98" s="14">
        <f t="shared" si="24"/>
        <v>0</v>
      </c>
    </row>
    <row r="99" spans="9:24" x14ac:dyDescent="0.2">
      <c r="I99" s="10">
        <f t="shared" si="17"/>
        <v>0</v>
      </c>
      <c r="J99" s="10" t="str">
        <f t="shared" ref="J99:J130" si="25">IF((I99=0),"",(J98+I99))</f>
        <v/>
      </c>
      <c r="K99" s="14">
        <f t="shared" si="23"/>
        <v>0</v>
      </c>
      <c r="L99" s="14">
        <f t="shared" si="23"/>
        <v>0</v>
      </c>
      <c r="M99" s="14">
        <f t="shared" si="23"/>
        <v>0</v>
      </c>
      <c r="N99" s="14">
        <f t="shared" si="23"/>
        <v>0</v>
      </c>
      <c r="O99" s="14">
        <f t="shared" si="23"/>
        <v>0</v>
      </c>
      <c r="P99" s="14">
        <f t="shared" si="23"/>
        <v>0</v>
      </c>
      <c r="Q99" s="14">
        <f t="shared" si="24"/>
        <v>0</v>
      </c>
      <c r="R99" s="14">
        <f t="shared" si="24"/>
        <v>0</v>
      </c>
      <c r="S99" s="14">
        <f t="shared" si="24"/>
        <v>0</v>
      </c>
      <c r="T99" s="14">
        <f t="shared" si="24"/>
        <v>0</v>
      </c>
      <c r="U99" s="14">
        <f t="shared" si="24"/>
        <v>0</v>
      </c>
      <c r="V99" s="14">
        <f t="shared" si="24"/>
        <v>0</v>
      </c>
      <c r="W99" s="14">
        <f t="shared" si="24"/>
        <v>0</v>
      </c>
      <c r="X99" s="14">
        <f t="shared" si="24"/>
        <v>0</v>
      </c>
    </row>
    <row r="100" spans="9:24" x14ac:dyDescent="0.2">
      <c r="I100" s="10">
        <f t="shared" si="17"/>
        <v>0</v>
      </c>
      <c r="J100" s="10" t="str">
        <f t="shared" si="25"/>
        <v/>
      </c>
      <c r="K100" s="14">
        <f t="shared" si="23"/>
        <v>0</v>
      </c>
      <c r="L100" s="14">
        <f t="shared" si="23"/>
        <v>0</v>
      </c>
      <c r="M100" s="14">
        <f t="shared" si="23"/>
        <v>0</v>
      </c>
      <c r="N100" s="14">
        <f t="shared" si="23"/>
        <v>0</v>
      </c>
      <c r="O100" s="14">
        <f t="shared" si="23"/>
        <v>0</v>
      </c>
      <c r="P100" s="14">
        <f t="shared" si="23"/>
        <v>0</v>
      </c>
      <c r="Q100" s="14">
        <f t="shared" si="24"/>
        <v>0</v>
      </c>
      <c r="R100" s="14">
        <f t="shared" si="24"/>
        <v>0</v>
      </c>
      <c r="S100" s="14">
        <f t="shared" si="24"/>
        <v>0</v>
      </c>
      <c r="T100" s="14">
        <f t="shared" si="24"/>
        <v>0</v>
      </c>
      <c r="U100" s="14">
        <f t="shared" si="24"/>
        <v>0</v>
      </c>
      <c r="V100" s="14">
        <f t="shared" si="24"/>
        <v>0</v>
      </c>
      <c r="W100" s="14">
        <f t="shared" si="24"/>
        <v>0</v>
      </c>
      <c r="X100" s="14">
        <f t="shared" si="24"/>
        <v>0</v>
      </c>
    </row>
    <row r="101" spans="9:24" x14ac:dyDescent="0.2">
      <c r="I101" s="10">
        <f t="shared" si="17"/>
        <v>0</v>
      </c>
      <c r="J101" s="10" t="str">
        <f t="shared" si="25"/>
        <v/>
      </c>
      <c r="K101" s="14">
        <f t="shared" si="23"/>
        <v>0</v>
      </c>
      <c r="L101" s="14">
        <f t="shared" si="23"/>
        <v>0</v>
      </c>
      <c r="M101" s="14">
        <f t="shared" si="23"/>
        <v>0</v>
      </c>
      <c r="N101" s="14">
        <f t="shared" si="23"/>
        <v>0</v>
      </c>
      <c r="O101" s="14">
        <f t="shared" si="23"/>
        <v>0</v>
      </c>
      <c r="P101" s="14">
        <f t="shared" si="23"/>
        <v>0</v>
      </c>
      <c r="Q101" s="14">
        <f t="shared" si="24"/>
        <v>0</v>
      </c>
      <c r="R101" s="14">
        <f t="shared" si="24"/>
        <v>0</v>
      </c>
      <c r="S101" s="14">
        <f t="shared" si="24"/>
        <v>0</v>
      </c>
      <c r="T101" s="14">
        <f t="shared" si="24"/>
        <v>0</v>
      </c>
      <c r="U101" s="14">
        <f t="shared" si="24"/>
        <v>0</v>
      </c>
      <c r="V101" s="14">
        <f t="shared" si="24"/>
        <v>0</v>
      </c>
      <c r="W101" s="14">
        <f t="shared" si="24"/>
        <v>0</v>
      </c>
      <c r="X101" s="14">
        <f t="shared" si="24"/>
        <v>0</v>
      </c>
    </row>
    <row r="102" spans="9:24" x14ac:dyDescent="0.2">
      <c r="I102" s="10">
        <f t="shared" si="17"/>
        <v>0</v>
      </c>
      <c r="J102" s="10" t="str">
        <f t="shared" si="25"/>
        <v/>
      </c>
      <c r="K102" s="14">
        <f t="shared" ref="K102:P111" si="26">IF((UPPER($A102)=K$1),$I102,0)</f>
        <v>0</v>
      </c>
      <c r="L102" s="14">
        <f t="shared" si="26"/>
        <v>0</v>
      </c>
      <c r="M102" s="14">
        <f t="shared" si="26"/>
        <v>0</v>
      </c>
      <c r="N102" s="14">
        <f t="shared" si="26"/>
        <v>0</v>
      </c>
      <c r="O102" s="14">
        <f t="shared" si="26"/>
        <v>0</v>
      </c>
      <c r="P102" s="14">
        <f t="shared" si="26"/>
        <v>0</v>
      </c>
      <c r="Q102" s="14">
        <f t="shared" ref="Q102:X111" si="27">IF((UPPER($A102)=Q$1),-$I102,0)</f>
        <v>0</v>
      </c>
      <c r="R102" s="14">
        <f t="shared" si="27"/>
        <v>0</v>
      </c>
      <c r="S102" s="14">
        <f t="shared" si="27"/>
        <v>0</v>
      </c>
      <c r="T102" s="14">
        <f t="shared" si="27"/>
        <v>0</v>
      </c>
      <c r="U102" s="14">
        <f t="shared" si="27"/>
        <v>0</v>
      </c>
      <c r="V102" s="14">
        <f t="shared" si="27"/>
        <v>0</v>
      </c>
      <c r="W102" s="14">
        <f t="shared" si="27"/>
        <v>0</v>
      </c>
      <c r="X102" s="14">
        <f t="shared" si="27"/>
        <v>0</v>
      </c>
    </row>
    <row r="103" spans="9:24" x14ac:dyDescent="0.2">
      <c r="I103" s="10">
        <f t="shared" si="17"/>
        <v>0</v>
      </c>
      <c r="J103" s="10" t="str">
        <f t="shared" si="25"/>
        <v/>
      </c>
      <c r="K103" s="14">
        <f t="shared" si="26"/>
        <v>0</v>
      </c>
      <c r="L103" s="14">
        <f t="shared" si="26"/>
        <v>0</v>
      </c>
      <c r="M103" s="14">
        <f t="shared" si="26"/>
        <v>0</v>
      </c>
      <c r="N103" s="14">
        <f t="shared" si="26"/>
        <v>0</v>
      </c>
      <c r="O103" s="14">
        <f t="shared" si="26"/>
        <v>0</v>
      </c>
      <c r="P103" s="14">
        <f t="shared" si="26"/>
        <v>0</v>
      </c>
      <c r="Q103" s="14">
        <f t="shared" si="27"/>
        <v>0</v>
      </c>
      <c r="R103" s="14">
        <f t="shared" si="27"/>
        <v>0</v>
      </c>
      <c r="S103" s="14">
        <f t="shared" si="27"/>
        <v>0</v>
      </c>
      <c r="T103" s="14">
        <f t="shared" si="27"/>
        <v>0</v>
      </c>
      <c r="U103" s="14">
        <f t="shared" si="27"/>
        <v>0</v>
      </c>
      <c r="V103" s="14">
        <f t="shared" si="27"/>
        <v>0</v>
      </c>
      <c r="W103" s="14">
        <f t="shared" si="27"/>
        <v>0</v>
      </c>
      <c r="X103" s="14">
        <f t="shared" si="27"/>
        <v>0</v>
      </c>
    </row>
    <row r="104" spans="9:24" x14ac:dyDescent="0.2">
      <c r="I104" s="10">
        <f t="shared" si="17"/>
        <v>0</v>
      </c>
      <c r="J104" s="10" t="str">
        <f t="shared" si="25"/>
        <v/>
      </c>
      <c r="K104" s="14">
        <f t="shared" si="26"/>
        <v>0</v>
      </c>
      <c r="L104" s="14">
        <f t="shared" si="26"/>
        <v>0</v>
      </c>
      <c r="M104" s="14">
        <f t="shared" si="26"/>
        <v>0</v>
      </c>
      <c r="N104" s="14">
        <f t="shared" si="26"/>
        <v>0</v>
      </c>
      <c r="O104" s="14">
        <f t="shared" si="26"/>
        <v>0</v>
      </c>
      <c r="P104" s="14">
        <f t="shared" si="26"/>
        <v>0</v>
      </c>
      <c r="Q104" s="14">
        <f t="shared" si="27"/>
        <v>0</v>
      </c>
      <c r="R104" s="14">
        <f t="shared" si="27"/>
        <v>0</v>
      </c>
      <c r="S104" s="14">
        <f t="shared" si="27"/>
        <v>0</v>
      </c>
      <c r="T104" s="14">
        <f t="shared" si="27"/>
        <v>0</v>
      </c>
      <c r="U104" s="14">
        <f t="shared" si="27"/>
        <v>0</v>
      </c>
      <c r="V104" s="14">
        <f t="shared" si="27"/>
        <v>0</v>
      </c>
      <c r="W104" s="14">
        <f t="shared" si="27"/>
        <v>0</v>
      </c>
      <c r="X104" s="14">
        <f t="shared" si="27"/>
        <v>0</v>
      </c>
    </row>
    <row r="105" spans="9:24" x14ac:dyDescent="0.2">
      <c r="I105" s="10">
        <f t="shared" si="17"/>
        <v>0</v>
      </c>
      <c r="J105" s="10" t="str">
        <f t="shared" si="25"/>
        <v/>
      </c>
      <c r="K105" s="14">
        <f t="shared" si="26"/>
        <v>0</v>
      </c>
      <c r="L105" s="14">
        <f t="shared" si="26"/>
        <v>0</v>
      </c>
      <c r="M105" s="14">
        <f t="shared" si="26"/>
        <v>0</v>
      </c>
      <c r="N105" s="14">
        <f t="shared" si="26"/>
        <v>0</v>
      </c>
      <c r="O105" s="14">
        <f t="shared" si="26"/>
        <v>0</v>
      </c>
      <c r="P105" s="14">
        <f t="shared" si="26"/>
        <v>0</v>
      </c>
      <c r="Q105" s="14">
        <f t="shared" si="27"/>
        <v>0</v>
      </c>
      <c r="R105" s="14">
        <f t="shared" si="27"/>
        <v>0</v>
      </c>
      <c r="S105" s="14">
        <f t="shared" si="27"/>
        <v>0</v>
      </c>
      <c r="T105" s="14">
        <f t="shared" si="27"/>
        <v>0</v>
      </c>
      <c r="U105" s="14">
        <f t="shared" si="27"/>
        <v>0</v>
      </c>
      <c r="V105" s="14">
        <f t="shared" si="27"/>
        <v>0</v>
      </c>
      <c r="W105" s="14">
        <f t="shared" si="27"/>
        <v>0</v>
      </c>
      <c r="X105" s="14">
        <f t="shared" si="27"/>
        <v>0</v>
      </c>
    </row>
    <row r="106" spans="9:24" x14ac:dyDescent="0.2">
      <c r="I106" s="10">
        <f t="shared" si="17"/>
        <v>0</v>
      </c>
      <c r="J106" s="10" t="str">
        <f t="shared" si="25"/>
        <v/>
      </c>
      <c r="K106" s="14">
        <f t="shared" si="26"/>
        <v>0</v>
      </c>
      <c r="L106" s="14">
        <f t="shared" si="26"/>
        <v>0</v>
      </c>
      <c r="M106" s="14">
        <f t="shared" si="26"/>
        <v>0</v>
      </c>
      <c r="N106" s="14">
        <f t="shared" si="26"/>
        <v>0</v>
      </c>
      <c r="O106" s="14">
        <f t="shared" si="26"/>
        <v>0</v>
      </c>
      <c r="P106" s="14">
        <f t="shared" si="26"/>
        <v>0</v>
      </c>
      <c r="Q106" s="14">
        <f t="shared" si="27"/>
        <v>0</v>
      </c>
      <c r="R106" s="14">
        <f t="shared" si="27"/>
        <v>0</v>
      </c>
      <c r="S106" s="14">
        <f t="shared" si="27"/>
        <v>0</v>
      </c>
      <c r="T106" s="14">
        <f t="shared" si="27"/>
        <v>0</v>
      </c>
      <c r="U106" s="14">
        <f t="shared" si="27"/>
        <v>0</v>
      </c>
      <c r="V106" s="14">
        <f t="shared" si="27"/>
        <v>0</v>
      </c>
      <c r="W106" s="14">
        <f t="shared" si="27"/>
        <v>0</v>
      </c>
      <c r="X106" s="14">
        <f t="shared" si="27"/>
        <v>0</v>
      </c>
    </row>
    <row r="107" spans="9:24" x14ac:dyDescent="0.2">
      <c r="I107" s="10">
        <f t="shared" si="17"/>
        <v>0</v>
      </c>
      <c r="J107" s="10" t="str">
        <f t="shared" si="25"/>
        <v/>
      </c>
      <c r="K107" s="14">
        <f t="shared" si="26"/>
        <v>0</v>
      </c>
      <c r="L107" s="14">
        <f t="shared" si="26"/>
        <v>0</v>
      </c>
      <c r="M107" s="14">
        <f t="shared" si="26"/>
        <v>0</v>
      </c>
      <c r="N107" s="14">
        <f t="shared" si="26"/>
        <v>0</v>
      </c>
      <c r="O107" s="14">
        <f t="shared" si="26"/>
        <v>0</v>
      </c>
      <c r="P107" s="14">
        <f t="shared" si="26"/>
        <v>0</v>
      </c>
      <c r="Q107" s="14">
        <f t="shared" si="27"/>
        <v>0</v>
      </c>
      <c r="R107" s="14">
        <f t="shared" si="27"/>
        <v>0</v>
      </c>
      <c r="S107" s="14">
        <f t="shared" si="27"/>
        <v>0</v>
      </c>
      <c r="T107" s="14">
        <f t="shared" si="27"/>
        <v>0</v>
      </c>
      <c r="U107" s="14">
        <f t="shared" si="27"/>
        <v>0</v>
      </c>
      <c r="V107" s="14">
        <f t="shared" si="27"/>
        <v>0</v>
      </c>
      <c r="W107" s="14">
        <f t="shared" si="27"/>
        <v>0</v>
      </c>
      <c r="X107" s="14">
        <f t="shared" si="27"/>
        <v>0</v>
      </c>
    </row>
    <row r="108" spans="9:24" x14ac:dyDescent="0.2">
      <c r="I108" s="10">
        <f t="shared" si="17"/>
        <v>0</v>
      </c>
      <c r="J108" s="10" t="str">
        <f t="shared" si="25"/>
        <v/>
      </c>
      <c r="K108" s="14">
        <f t="shared" si="26"/>
        <v>0</v>
      </c>
      <c r="L108" s="14">
        <f t="shared" si="26"/>
        <v>0</v>
      </c>
      <c r="M108" s="14">
        <f t="shared" si="26"/>
        <v>0</v>
      </c>
      <c r="N108" s="14">
        <f t="shared" si="26"/>
        <v>0</v>
      </c>
      <c r="O108" s="14">
        <f t="shared" si="26"/>
        <v>0</v>
      </c>
      <c r="P108" s="14">
        <f t="shared" si="26"/>
        <v>0</v>
      </c>
      <c r="Q108" s="14">
        <f t="shared" si="27"/>
        <v>0</v>
      </c>
      <c r="R108" s="14">
        <f t="shared" si="27"/>
        <v>0</v>
      </c>
      <c r="S108" s="14">
        <f t="shared" si="27"/>
        <v>0</v>
      </c>
      <c r="T108" s="14">
        <f t="shared" si="27"/>
        <v>0</v>
      </c>
      <c r="U108" s="14">
        <f t="shared" si="27"/>
        <v>0</v>
      </c>
      <c r="V108" s="14">
        <f t="shared" si="27"/>
        <v>0</v>
      </c>
      <c r="W108" s="14">
        <f t="shared" si="27"/>
        <v>0</v>
      </c>
      <c r="X108" s="14">
        <f t="shared" si="27"/>
        <v>0</v>
      </c>
    </row>
    <row r="109" spans="9:24" x14ac:dyDescent="0.2">
      <c r="I109" s="10">
        <f t="shared" si="17"/>
        <v>0</v>
      </c>
      <c r="J109" s="10" t="str">
        <f t="shared" si="25"/>
        <v/>
      </c>
      <c r="K109" s="14">
        <f t="shared" si="26"/>
        <v>0</v>
      </c>
      <c r="L109" s="14">
        <f t="shared" si="26"/>
        <v>0</v>
      </c>
      <c r="M109" s="14">
        <f t="shared" si="26"/>
        <v>0</v>
      </c>
      <c r="N109" s="14">
        <f t="shared" si="26"/>
        <v>0</v>
      </c>
      <c r="O109" s="14">
        <f t="shared" si="26"/>
        <v>0</v>
      </c>
      <c r="P109" s="14">
        <f t="shared" si="26"/>
        <v>0</v>
      </c>
      <c r="Q109" s="14">
        <f t="shared" si="27"/>
        <v>0</v>
      </c>
      <c r="R109" s="14">
        <f t="shared" si="27"/>
        <v>0</v>
      </c>
      <c r="S109" s="14">
        <f t="shared" si="27"/>
        <v>0</v>
      </c>
      <c r="T109" s="14">
        <f t="shared" si="27"/>
        <v>0</v>
      </c>
      <c r="U109" s="14">
        <f t="shared" si="27"/>
        <v>0</v>
      </c>
      <c r="V109" s="14">
        <f t="shared" si="27"/>
        <v>0</v>
      </c>
      <c r="W109" s="14">
        <f t="shared" si="27"/>
        <v>0</v>
      </c>
      <c r="X109" s="14">
        <f t="shared" si="27"/>
        <v>0</v>
      </c>
    </row>
    <row r="110" spans="9:24" x14ac:dyDescent="0.2">
      <c r="I110" s="10">
        <f t="shared" si="17"/>
        <v>0</v>
      </c>
      <c r="J110" s="10" t="str">
        <f t="shared" si="25"/>
        <v/>
      </c>
      <c r="K110" s="14">
        <f t="shared" si="26"/>
        <v>0</v>
      </c>
      <c r="L110" s="14">
        <f t="shared" si="26"/>
        <v>0</v>
      </c>
      <c r="M110" s="14">
        <f t="shared" si="26"/>
        <v>0</v>
      </c>
      <c r="N110" s="14">
        <f t="shared" si="26"/>
        <v>0</v>
      </c>
      <c r="O110" s="14">
        <f t="shared" si="26"/>
        <v>0</v>
      </c>
      <c r="P110" s="14">
        <f t="shared" si="26"/>
        <v>0</v>
      </c>
      <c r="Q110" s="14">
        <f t="shared" si="27"/>
        <v>0</v>
      </c>
      <c r="R110" s="14">
        <f t="shared" si="27"/>
        <v>0</v>
      </c>
      <c r="S110" s="14">
        <f t="shared" si="27"/>
        <v>0</v>
      </c>
      <c r="T110" s="14">
        <f t="shared" si="27"/>
        <v>0</v>
      </c>
      <c r="U110" s="14">
        <f t="shared" si="27"/>
        <v>0</v>
      </c>
      <c r="V110" s="14">
        <f t="shared" si="27"/>
        <v>0</v>
      </c>
      <c r="W110" s="14">
        <f t="shared" si="27"/>
        <v>0</v>
      </c>
      <c r="X110" s="14">
        <f t="shared" si="27"/>
        <v>0</v>
      </c>
    </row>
    <row r="111" spans="9:24" x14ac:dyDescent="0.2">
      <c r="I111" s="10">
        <f t="shared" si="17"/>
        <v>0</v>
      </c>
      <c r="J111" s="10" t="str">
        <f t="shared" si="25"/>
        <v/>
      </c>
      <c r="K111" s="14">
        <f t="shared" si="26"/>
        <v>0</v>
      </c>
      <c r="L111" s="14">
        <f t="shared" si="26"/>
        <v>0</v>
      </c>
      <c r="M111" s="14">
        <f t="shared" si="26"/>
        <v>0</v>
      </c>
      <c r="N111" s="14">
        <f t="shared" si="26"/>
        <v>0</v>
      </c>
      <c r="O111" s="14">
        <f t="shared" si="26"/>
        <v>0</v>
      </c>
      <c r="P111" s="14">
        <f t="shared" si="26"/>
        <v>0</v>
      </c>
      <c r="Q111" s="14">
        <f t="shared" si="27"/>
        <v>0</v>
      </c>
      <c r="R111" s="14">
        <f t="shared" si="27"/>
        <v>0</v>
      </c>
      <c r="S111" s="14">
        <f t="shared" si="27"/>
        <v>0</v>
      </c>
      <c r="T111" s="14">
        <f t="shared" si="27"/>
        <v>0</v>
      </c>
      <c r="U111" s="14">
        <f t="shared" si="27"/>
        <v>0</v>
      </c>
      <c r="V111" s="14">
        <f t="shared" si="27"/>
        <v>0</v>
      </c>
      <c r="W111" s="14">
        <f t="shared" si="27"/>
        <v>0</v>
      </c>
      <c r="X111" s="14">
        <f t="shared" si="27"/>
        <v>0</v>
      </c>
    </row>
    <row r="112" spans="9:24" x14ac:dyDescent="0.2">
      <c r="I112" s="10">
        <f t="shared" si="17"/>
        <v>0</v>
      </c>
      <c r="J112" s="10" t="str">
        <f t="shared" si="25"/>
        <v/>
      </c>
      <c r="K112" s="14">
        <f t="shared" ref="K112:P121" si="28">IF((UPPER($A112)=K$1),$I112,0)</f>
        <v>0</v>
      </c>
      <c r="L112" s="14">
        <f t="shared" si="28"/>
        <v>0</v>
      </c>
      <c r="M112" s="14">
        <f t="shared" si="28"/>
        <v>0</v>
      </c>
      <c r="N112" s="14">
        <f t="shared" si="28"/>
        <v>0</v>
      </c>
      <c r="O112" s="14">
        <f t="shared" si="28"/>
        <v>0</v>
      </c>
      <c r="P112" s="14">
        <f t="shared" si="28"/>
        <v>0</v>
      </c>
      <c r="Q112" s="14">
        <f t="shared" ref="Q112:X121" si="29">IF((UPPER($A112)=Q$1),-$I112,0)</f>
        <v>0</v>
      </c>
      <c r="R112" s="14">
        <f t="shared" si="29"/>
        <v>0</v>
      </c>
      <c r="S112" s="14">
        <f t="shared" si="29"/>
        <v>0</v>
      </c>
      <c r="T112" s="14">
        <f t="shared" si="29"/>
        <v>0</v>
      </c>
      <c r="U112" s="14">
        <f t="shared" si="29"/>
        <v>0</v>
      </c>
      <c r="V112" s="14">
        <f t="shared" si="29"/>
        <v>0</v>
      </c>
      <c r="W112" s="14">
        <f t="shared" si="29"/>
        <v>0</v>
      </c>
      <c r="X112" s="14">
        <f t="shared" si="29"/>
        <v>0</v>
      </c>
    </row>
    <row r="113" spans="9:24" x14ac:dyDescent="0.2">
      <c r="I113" s="10">
        <f t="shared" si="17"/>
        <v>0</v>
      </c>
      <c r="J113" s="10" t="str">
        <f t="shared" si="25"/>
        <v/>
      </c>
      <c r="K113" s="14">
        <f t="shared" si="28"/>
        <v>0</v>
      </c>
      <c r="L113" s="14">
        <f t="shared" si="28"/>
        <v>0</v>
      </c>
      <c r="M113" s="14">
        <f t="shared" si="28"/>
        <v>0</v>
      </c>
      <c r="N113" s="14">
        <f t="shared" si="28"/>
        <v>0</v>
      </c>
      <c r="O113" s="14">
        <f t="shared" si="28"/>
        <v>0</v>
      </c>
      <c r="P113" s="14">
        <f t="shared" si="28"/>
        <v>0</v>
      </c>
      <c r="Q113" s="14">
        <f t="shared" si="29"/>
        <v>0</v>
      </c>
      <c r="R113" s="14">
        <f t="shared" si="29"/>
        <v>0</v>
      </c>
      <c r="S113" s="14">
        <f t="shared" si="29"/>
        <v>0</v>
      </c>
      <c r="T113" s="14">
        <f t="shared" si="29"/>
        <v>0</v>
      </c>
      <c r="U113" s="14">
        <f t="shared" si="29"/>
        <v>0</v>
      </c>
      <c r="V113" s="14">
        <f t="shared" si="29"/>
        <v>0</v>
      </c>
      <c r="W113" s="14">
        <f t="shared" si="29"/>
        <v>0</v>
      </c>
      <c r="X113" s="14">
        <f t="shared" si="29"/>
        <v>0</v>
      </c>
    </row>
    <row r="114" spans="9:24" x14ac:dyDescent="0.2">
      <c r="I114" s="10">
        <f t="shared" si="17"/>
        <v>0</v>
      </c>
      <c r="J114" s="10" t="str">
        <f t="shared" si="25"/>
        <v/>
      </c>
      <c r="K114" s="14">
        <f t="shared" si="28"/>
        <v>0</v>
      </c>
      <c r="L114" s="14">
        <f t="shared" si="28"/>
        <v>0</v>
      </c>
      <c r="M114" s="14">
        <f t="shared" si="28"/>
        <v>0</v>
      </c>
      <c r="N114" s="14">
        <f t="shared" si="28"/>
        <v>0</v>
      </c>
      <c r="O114" s="14">
        <f t="shared" si="28"/>
        <v>0</v>
      </c>
      <c r="P114" s="14">
        <f t="shared" si="28"/>
        <v>0</v>
      </c>
      <c r="Q114" s="14">
        <f t="shared" si="29"/>
        <v>0</v>
      </c>
      <c r="R114" s="14">
        <f t="shared" si="29"/>
        <v>0</v>
      </c>
      <c r="S114" s="14">
        <f t="shared" si="29"/>
        <v>0</v>
      </c>
      <c r="T114" s="14">
        <f t="shared" si="29"/>
        <v>0</v>
      </c>
      <c r="U114" s="14">
        <f t="shared" si="29"/>
        <v>0</v>
      </c>
      <c r="V114" s="14">
        <f t="shared" si="29"/>
        <v>0</v>
      </c>
      <c r="W114" s="14">
        <f t="shared" si="29"/>
        <v>0</v>
      </c>
      <c r="X114" s="14">
        <f t="shared" si="29"/>
        <v>0</v>
      </c>
    </row>
    <row r="115" spans="9:24" x14ac:dyDescent="0.2">
      <c r="I115" s="10">
        <f t="shared" si="17"/>
        <v>0</v>
      </c>
      <c r="J115" s="10" t="str">
        <f t="shared" si="25"/>
        <v/>
      </c>
      <c r="K115" s="14">
        <f t="shared" si="28"/>
        <v>0</v>
      </c>
      <c r="L115" s="14">
        <f t="shared" si="28"/>
        <v>0</v>
      </c>
      <c r="M115" s="14">
        <f t="shared" si="28"/>
        <v>0</v>
      </c>
      <c r="N115" s="14">
        <f t="shared" si="28"/>
        <v>0</v>
      </c>
      <c r="O115" s="14">
        <f t="shared" si="28"/>
        <v>0</v>
      </c>
      <c r="P115" s="14">
        <f t="shared" si="28"/>
        <v>0</v>
      </c>
      <c r="Q115" s="14">
        <f t="shared" si="29"/>
        <v>0</v>
      </c>
      <c r="R115" s="14">
        <f t="shared" si="29"/>
        <v>0</v>
      </c>
      <c r="S115" s="14">
        <f t="shared" si="29"/>
        <v>0</v>
      </c>
      <c r="T115" s="14">
        <f t="shared" si="29"/>
        <v>0</v>
      </c>
      <c r="U115" s="14">
        <f t="shared" si="29"/>
        <v>0</v>
      </c>
      <c r="V115" s="14">
        <f t="shared" si="29"/>
        <v>0</v>
      </c>
      <c r="W115" s="14">
        <f t="shared" si="29"/>
        <v>0</v>
      </c>
      <c r="X115" s="14">
        <f t="shared" si="29"/>
        <v>0</v>
      </c>
    </row>
    <row r="116" spans="9:24" x14ac:dyDescent="0.2">
      <c r="I116" s="10">
        <f t="shared" si="17"/>
        <v>0</v>
      </c>
      <c r="J116" s="10" t="str">
        <f t="shared" si="25"/>
        <v/>
      </c>
      <c r="K116" s="14">
        <f t="shared" si="28"/>
        <v>0</v>
      </c>
      <c r="L116" s="14">
        <f t="shared" si="28"/>
        <v>0</v>
      </c>
      <c r="M116" s="14">
        <f t="shared" si="28"/>
        <v>0</v>
      </c>
      <c r="N116" s="14">
        <f t="shared" si="28"/>
        <v>0</v>
      </c>
      <c r="O116" s="14">
        <f t="shared" si="28"/>
        <v>0</v>
      </c>
      <c r="P116" s="14">
        <f t="shared" si="28"/>
        <v>0</v>
      </c>
      <c r="Q116" s="14">
        <f t="shared" si="29"/>
        <v>0</v>
      </c>
      <c r="R116" s="14">
        <f t="shared" si="29"/>
        <v>0</v>
      </c>
      <c r="S116" s="14">
        <f t="shared" si="29"/>
        <v>0</v>
      </c>
      <c r="T116" s="14">
        <f t="shared" si="29"/>
        <v>0</v>
      </c>
      <c r="U116" s="14">
        <f t="shared" si="29"/>
        <v>0</v>
      </c>
      <c r="V116" s="14">
        <f t="shared" si="29"/>
        <v>0</v>
      </c>
      <c r="W116" s="14">
        <f t="shared" si="29"/>
        <v>0</v>
      </c>
      <c r="X116" s="14">
        <f t="shared" si="29"/>
        <v>0</v>
      </c>
    </row>
    <row r="117" spans="9:24" x14ac:dyDescent="0.2">
      <c r="I117" s="10">
        <f t="shared" si="17"/>
        <v>0</v>
      </c>
      <c r="J117" s="10" t="str">
        <f t="shared" si="25"/>
        <v/>
      </c>
      <c r="K117" s="14">
        <f t="shared" si="28"/>
        <v>0</v>
      </c>
      <c r="L117" s="14">
        <f t="shared" si="28"/>
        <v>0</v>
      </c>
      <c r="M117" s="14">
        <f t="shared" si="28"/>
        <v>0</v>
      </c>
      <c r="N117" s="14">
        <f t="shared" si="28"/>
        <v>0</v>
      </c>
      <c r="O117" s="14">
        <f t="shared" si="28"/>
        <v>0</v>
      </c>
      <c r="P117" s="14">
        <f t="shared" si="28"/>
        <v>0</v>
      </c>
      <c r="Q117" s="14">
        <f t="shared" si="29"/>
        <v>0</v>
      </c>
      <c r="R117" s="14">
        <f t="shared" si="29"/>
        <v>0</v>
      </c>
      <c r="S117" s="14">
        <f t="shared" si="29"/>
        <v>0</v>
      </c>
      <c r="T117" s="14">
        <f t="shared" si="29"/>
        <v>0</v>
      </c>
      <c r="U117" s="14">
        <f t="shared" si="29"/>
        <v>0</v>
      </c>
      <c r="V117" s="14">
        <f t="shared" si="29"/>
        <v>0</v>
      </c>
      <c r="W117" s="14">
        <f t="shared" si="29"/>
        <v>0</v>
      </c>
      <c r="X117" s="14">
        <f t="shared" si="29"/>
        <v>0</v>
      </c>
    </row>
    <row r="118" spans="9:24" x14ac:dyDescent="0.2">
      <c r="I118" s="10">
        <f t="shared" si="17"/>
        <v>0</v>
      </c>
      <c r="J118" s="10" t="str">
        <f t="shared" si="25"/>
        <v/>
      </c>
      <c r="K118" s="14">
        <f t="shared" si="28"/>
        <v>0</v>
      </c>
      <c r="L118" s="14">
        <f t="shared" si="28"/>
        <v>0</v>
      </c>
      <c r="M118" s="14">
        <f t="shared" si="28"/>
        <v>0</v>
      </c>
      <c r="N118" s="14">
        <f t="shared" si="28"/>
        <v>0</v>
      </c>
      <c r="O118" s="14">
        <f t="shared" si="28"/>
        <v>0</v>
      </c>
      <c r="P118" s="14">
        <f t="shared" si="28"/>
        <v>0</v>
      </c>
      <c r="Q118" s="14">
        <f t="shared" si="29"/>
        <v>0</v>
      </c>
      <c r="R118" s="14">
        <f t="shared" si="29"/>
        <v>0</v>
      </c>
      <c r="S118" s="14">
        <f t="shared" si="29"/>
        <v>0</v>
      </c>
      <c r="T118" s="14">
        <f t="shared" si="29"/>
        <v>0</v>
      </c>
      <c r="U118" s="14">
        <f t="shared" si="29"/>
        <v>0</v>
      </c>
      <c r="V118" s="14">
        <f t="shared" si="29"/>
        <v>0</v>
      </c>
      <c r="W118" s="14">
        <f t="shared" si="29"/>
        <v>0</v>
      </c>
      <c r="X118" s="14">
        <f t="shared" si="29"/>
        <v>0</v>
      </c>
    </row>
    <row r="119" spans="9:24" x14ac:dyDescent="0.2">
      <c r="I119" s="10">
        <f t="shared" si="17"/>
        <v>0</v>
      </c>
      <c r="J119" s="10" t="str">
        <f t="shared" si="25"/>
        <v/>
      </c>
      <c r="K119" s="14">
        <f t="shared" si="28"/>
        <v>0</v>
      </c>
      <c r="L119" s="14">
        <f t="shared" si="28"/>
        <v>0</v>
      </c>
      <c r="M119" s="14">
        <f t="shared" si="28"/>
        <v>0</v>
      </c>
      <c r="N119" s="14">
        <f t="shared" si="28"/>
        <v>0</v>
      </c>
      <c r="O119" s="14">
        <f t="shared" si="28"/>
        <v>0</v>
      </c>
      <c r="P119" s="14">
        <f t="shared" si="28"/>
        <v>0</v>
      </c>
      <c r="Q119" s="14">
        <f t="shared" si="29"/>
        <v>0</v>
      </c>
      <c r="R119" s="14">
        <f t="shared" si="29"/>
        <v>0</v>
      </c>
      <c r="S119" s="14">
        <f t="shared" si="29"/>
        <v>0</v>
      </c>
      <c r="T119" s="14">
        <f t="shared" si="29"/>
        <v>0</v>
      </c>
      <c r="U119" s="14">
        <f t="shared" si="29"/>
        <v>0</v>
      </c>
      <c r="V119" s="14">
        <f t="shared" si="29"/>
        <v>0</v>
      </c>
      <c r="W119" s="14">
        <f t="shared" si="29"/>
        <v>0</v>
      </c>
      <c r="X119" s="14">
        <f t="shared" si="29"/>
        <v>0</v>
      </c>
    </row>
    <row r="120" spans="9:24" x14ac:dyDescent="0.2">
      <c r="I120" s="10">
        <f t="shared" si="17"/>
        <v>0</v>
      </c>
      <c r="J120" s="10" t="str">
        <f t="shared" si="25"/>
        <v/>
      </c>
      <c r="K120" s="14">
        <f t="shared" si="28"/>
        <v>0</v>
      </c>
      <c r="L120" s="14">
        <f t="shared" si="28"/>
        <v>0</v>
      </c>
      <c r="M120" s="14">
        <f t="shared" si="28"/>
        <v>0</v>
      </c>
      <c r="N120" s="14">
        <f t="shared" si="28"/>
        <v>0</v>
      </c>
      <c r="O120" s="14">
        <f t="shared" si="28"/>
        <v>0</v>
      </c>
      <c r="P120" s="14">
        <f t="shared" si="28"/>
        <v>0</v>
      </c>
      <c r="Q120" s="14">
        <f t="shared" si="29"/>
        <v>0</v>
      </c>
      <c r="R120" s="14">
        <f t="shared" si="29"/>
        <v>0</v>
      </c>
      <c r="S120" s="14">
        <f t="shared" si="29"/>
        <v>0</v>
      </c>
      <c r="T120" s="14">
        <f t="shared" si="29"/>
        <v>0</v>
      </c>
      <c r="U120" s="14">
        <f t="shared" si="29"/>
        <v>0</v>
      </c>
      <c r="V120" s="14">
        <f t="shared" si="29"/>
        <v>0</v>
      </c>
      <c r="W120" s="14">
        <f t="shared" si="29"/>
        <v>0</v>
      </c>
      <c r="X120" s="14">
        <f t="shared" si="29"/>
        <v>0</v>
      </c>
    </row>
    <row r="121" spans="9:24" x14ac:dyDescent="0.2">
      <c r="I121" s="10">
        <f t="shared" si="17"/>
        <v>0</v>
      </c>
      <c r="J121" s="10" t="str">
        <f t="shared" si="25"/>
        <v/>
      </c>
      <c r="K121" s="14">
        <f t="shared" si="28"/>
        <v>0</v>
      </c>
      <c r="L121" s="14">
        <f t="shared" si="28"/>
        <v>0</v>
      </c>
      <c r="M121" s="14">
        <f t="shared" si="28"/>
        <v>0</v>
      </c>
      <c r="N121" s="14">
        <f t="shared" si="28"/>
        <v>0</v>
      </c>
      <c r="O121" s="14">
        <f t="shared" si="28"/>
        <v>0</v>
      </c>
      <c r="P121" s="14">
        <f t="shared" si="28"/>
        <v>0</v>
      </c>
      <c r="Q121" s="14">
        <f t="shared" si="29"/>
        <v>0</v>
      </c>
      <c r="R121" s="14">
        <f t="shared" si="29"/>
        <v>0</v>
      </c>
      <c r="S121" s="14">
        <f t="shared" si="29"/>
        <v>0</v>
      </c>
      <c r="T121" s="14">
        <f t="shared" si="29"/>
        <v>0</v>
      </c>
      <c r="U121" s="14">
        <f t="shared" si="29"/>
        <v>0</v>
      </c>
      <c r="V121" s="14">
        <f t="shared" si="29"/>
        <v>0</v>
      </c>
      <c r="W121" s="14">
        <f t="shared" si="29"/>
        <v>0</v>
      </c>
      <c r="X121" s="14">
        <f t="shared" si="29"/>
        <v>0</v>
      </c>
    </row>
    <row r="122" spans="9:24" x14ac:dyDescent="0.2">
      <c r="I122" s="10">
        <f t="shared" si="17"/>
        <v>0</v>
      </c>
      <c r="J122" s="10" t="str">
        <f t="shared" si="25"/>
        <v/>
      </c>
      <c r="K122" s="14">
        <f t="shared" ref="K122:P131" si="30">IF((UPPER($A122)=K$1),$I122,0)</f>
        <v>0</v>
      </c>
      <c r="L122" s="14">
        <f t="shared" si="30"/>
        <v>0</v>
      </c>
      <c r="M122" s="14">
        <f t="shared" si="30"/>
        <v>0</v>
      </c>
      <c r="N122" s="14">
        <f t="shared" si="30"/>
        <v>0</v>
      </c>
      <c r="O122" s="14">
        <f t="shared" si="30"/>
        <v>0</v>
      </c>
      <c r="P122" s="14">
        <f t="shared" si="30"/>
        <v>0</v>
      </c>
      <c r="Q122" s="14">
        <f t="shared" ref="Q122:X131" si="31">IF((UPPER($A122)=Q$1),-$I122,0)</f>
        <v>0</v>
      </c>
      <c r="R122" s="14">
        <f t="shared" si="31"/>
        <v>0</v>
      </c>
      <c r="S122" s="14">
        <f t="shared" si="31"/>
        <v>0</v>
      </c>
      <c r="T122" s="14">
        <f t="shared" si="31"/>
        <v>0</v>
      </c>
      <c r="U122" s="14">
        <f t="shared" si="31"/>
        <v>0</v>
      </c>
      <c r="V122" s="14">
        <f t="shared" si="31"/>
        <v>0</v>
      </c>
      <c r="W122" s="14">
        <f t="shared" si="31"/>
        <v>0</v>
      </c>
      <c r="X122" s="14">
        <f t="shared" si="31"/>
        <v>0</v>
      </c>
    </row>
    <row r="123" spans="9:24" x14ac:dyDescent="0.2">
      <c r="I123" s="10">
        <f t="shared" si="17"/>
        <v>0</v>
      </c>
      <c r="J123" s="10" t="str">
        <f t="shared" si="25"/>
        <v/>
      </c>
      <c r="K123" s="14">
        <f t="shared" si="30"/>
        <v>0</v>
      </c>
      <c r="L123" s="14">
        <f t="shared" si="30"/>
        <v>0</v>
      </c>
      <c r="M123" s="14">
        <f t="shared" si="30"/>
        <v>0</v>
      </c>
      <c r="N123" s="14">
        <f t="shared" si="30"/>
        <v>0</v>
      </c>
      <c r="O123" s="14">
        <f t="shared" si="30"/>
        <v>0</v>
      </c>
      <c r="P123" s="14">
        <f t="shared" si="30"/>
        <v>0</v>
      </c>
      <c r="Q123" s="14">
        <f t="shared" si="31"/>
        <v>0</v>
      </c>
      <c r="R123" s="14">
        <f t="shared" si="31"/>
        <v>0</v>
      </c>
      <c r="S123" s="14">
        <f t="shared" si="31"/>
        <v>0</v>
      </c>
      <c r="T123" s="14">
        <f t="shared" si="31"/>
        <v>0</v>
      </c>
      <c r="U123" s="14">
        <f t="shared" si="31"/>
        <v>0</v>
      </c>
      <c r="V123" s="14">
        <f t="shared" si="31"/>
        <v>0</v>
      </c>
      <c r="W123" s="14">
        <f t="shared" si="31"/>
        <v>0</v>
      </c>
      <c r="X123" s="14">
        <f t="shared" si="31"/>
        <v>0</v>
      </c>
    </row>
    <row r="124" spans="9:24" x14ac:dyDescent="0.2">
      <c r="I124" s="10">
        <f t="shared" si="17"/>
        <v>0</v>
      </c>
      <c r="J124" s="10" t="str">
        <f t="shared" si="25"/>
        <v/>
      </c>
      <c r="K124" s="14">
        <f t="shared" si="30"/>
        <v>0</v>
      </c>
      <c r="L124" s="14">
        <f t="shared" si="30"/>
        <v>0</v>
      </c>
      <c r="M124" s="14">
        <f t="shared" si="30"/>
        <v>0</v>
      </c>
      <c r="N124" s="14">
        <f t="shared" si="30"/>
        <v>0</v>
      </c>
      <c r="O124" s="14">
        <f t="shared" si="30"/>
        <v>0</v>
      </c>
      <c r="P124" s="14">
        <f t="shared" si="30"/>
        <v>0</v>
      </c>
      <c r="Q124" s="14">
        <f t="shared" si="31"/>
        <v>0</v>
      </c>
      <c r="R124" s="14">
        <f t="shared" si="31"/>
        <v>0</v>
      </c>
      <c r="S124" s="14">
        <f t="shared" si="31"/>
        <v>0</v>
      </c>
      <c r="T124" s="14">
        <f t="shared" si="31"/>
        <v>0</v>
      </c>
      <c r="U124" s="14">
        <f t="shared" si="31"/>
        <v>0</v>
      </c>
      <c r="V124" s="14">
        <f t="shared" si="31"/>
        <v>0</v>
      </c>
      <c r="W124" s="14">
        <f t="shared" si="31"/>
        <v>0</v>
      </c>
      <c r="X124" s="14">
        <f t="shared" si="31"/>
        <v>0</v>
      </c>
    </row>
    <row r="125" spans="9:24" x14ac:dyDescent="0.2">
      <c r="I125" s="10">
        <f t="shared" si="17"/>
        <v>0</v>
      </c>
      <c r="J125" s="10" t="str">
        <f t="shared" si="25"/>
        <v/>
      </c>
      <c r="K125" s="14">
        <f t="shared" si="30"/>
        <v>0</v>
      </c>
      <c r="L125" s="14">
        <f t="shared" si="30"/>
        <v>0</v>
      </c>
      <c r="M125" s="14">
        <f t="shared" si="30"/>
        <v>0</v>
      </c>
      <c r="N125" s="14">
        <f t="shared" si="30"/>
        <v>0</v>
      </c>
      <c r="O125" s="14">
        <f t="shared" si="30"/>
        <v>0</v>
      </c>
      <c r="P125" s="14">
        <f t="shared" si="30"/>
        <v>0</v>
      </c>
      <c r="Q125" s="14">
        <f t="shared" si="31"/>
        <v>0</v>
      </c>
      <c r="R125" s="14">
        <f t="shared" si="31"/>
        <v>0</v>
      </c>
      <c r="S125" s="14">
        <f t="shared" si="31"/>
        <v>0</v>
      </c>
      <c r="T125" s="14">
        <f t="shared" si="31"/>
        <v>0</v>
      </c>
      <c r="U125" s="14">
        <f t="shared" si="31"/>
        <v>0</v>
      </c>
      <c r="V125" s="14">
        <f t="shared" si="31"/>
        <v>0</v>
      </c>
      <c r="W125" s="14">
        <f t="shared" si="31"/>
        <v>0</v>
      </c>
      <c r="X125" s="14">
        <f t="shared" si="31"/>
        <v>0</v>
      </c>
    </row>
    <row r="126" spans="9:24" x14ac:dyDescent="0.2">
      <c r="I126" s="10">
        <f t="shared" si="17"/>
        <v>0</v>
      </c>
      <c r="J126" s="10" t="str">
        <f t="shared" si="25"/>
        <v/>
      </c>
      <c r="K126" s="14">
        <f t="shared" si="30"/>
        <v>0</v>
      </c>
      <c r="L126" s="14">
        <f t="shared" si="30"/>
        <v>0</v>
      </c>
      <c r="M126" s="14">
        <f t="shared" si="30"/>
        <v>0</v>
      </c>
      <c r="N126" s="14">
        <f t="shared" si="30"/>
        <v>0</v>
      </c>
      <c r="O126" s="14">
        <f t="shared" si="30"/>
        <v>0</v>
      </c>
      <c r="P126" s="14">
        <f t="shared" si="30"/>
        <v>0</v>
      </c>
      <c r="Q126" s="14">
        <f t="shared" si="31"/>
        <v>0</v>
      </c>
      <c r="R126" s="14">
        <f t="shared" si="31"/>
        <v>0</v>
      </c>
      <c r="S126" s="14">
        <f t="shared" si="31"/>
        <v>0</v>
      </c>
      <c r="T126" s="14">
        <f t="shared" si="31"/>
        <v>0</v>
      </c>
      <c r="U126" s="14">
        <f t="shared" si="31"/>
        <v>0</v>
      </c>
      <c r="V126" s="14">
        <f t="shared" si="31"/>
        <v>0</v>
      </c>
      <c r="W126" s="14">
        <f t="shared" si="31"/>
        <v>0</v>
      </c>
      <c r="X126" s="14">
        <f t="shared" si="31"/>
        <v>0</v>
      </c>
    </row>
    <row r="127" spans="9:24" x14ac:dyDescent="0.2">
      <c r="I127" s="10">
        <f t="shared" si="17"/>
        <v>0</v>
      </c>
      <c r="J127" s="10" t="str">
        <f t="shared" si="25"/>
        <v/>
      </c>
      <c r="K127" s="14">
        <f t="shared" si="30"/>
        <v>0</v>
      </c>
      <c r="L127" s="14">
        <f t="shared" si="30"/>
        <v>0</v>
      </c>
      <c r="M127" s="14">
        <f t="shared" si="30"/>
        <v>0</v>
      </c>
      <c r="N127" s="14">
        <f t="shared" si="30"/>
        <v>0</v>
      </c>
      <c r="O127" s="14">
        <f t="shared" si="30"/>
        <v>0</v>
      </c>
      <c r="P127" s="14">
        <f t="shared" si="30"/>
        <v>0</v>
      </c>
      <c r="Q127" s="14">
        <f t="shared" si="31"/>
        <v>0</v>
      </c>
      <c r="R127" s="14">
        <f t="shared" si="31"/>
        <v>0</v>
      </c>
      <c r="S127" s="14">
        <f t="shared" si="31"/>
        <v>0</v>
      </c>
      <c r="T127" s="14">
        <f t="shared" si="31"/>
        <v>0</v>
      </c>
      <c r="U127" s="14">
        <f t="shared" si="31"/>
        <v>0</v>
      </c>
      <c r="V127" s="14">
        <f t="shared" si="31"/>
        <v>0</v>
      </c>
      <c r="W127" s="14">
        <f t="shared" si="31"/>
        <v>0</v>
      </c>
      <c r="X127" s="14">
        <f t="shared" si="31"/>
        <v>0</v>
      </c>
    </row>
    <row r="128" spans="9:24" x14ac:dyDescent="0.2">
      <c r="I128" s="10">
        <f t="shared" si="17"/>
        <v>0</v>
      </c>
      <c r="J128" s="10" t="str">
        <f t="shared" si="25"/>
        <v/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1"/>
        <v>0</v>
      </c>
      <c r="R128" s="14">
        <f t="shared" si="31"/>
        <v>0</v>
      </c>
      <c r="S128" s="14">
        <f t="shared" si="31"/>
        <v>0</v>
      </c>
      <c r="T128" s="14">
        <f t="shared" si="31"/>
        <v>0</v>
      </c>
      <c r="U128" s="14">
        <f t="shared" si="31"/>
        <v>0</v>
      </c>
      <c r="V128" s="14">
        <f t="shared" si="31"/>
        <v>0</v>
      </c>
      <c r="W128" s="14">
        <f t="shared" si="31"/>
        <v>0</v>
      </c>
      <c r="X128" s="14">
        <f t="shared" si="31"/>
        <v>0</v>
      </c>
    </row>
    <row r="129" spans="9:24" x14ac:dyDescent="0.2">
      <c r="I129" s="10">
        <f t="shared" si="17"/>
        <v>0</v>
      </c>
      <c r="J129" s="10" t="str">
        <f t="shared" si="25"/>
        <v/>
      </c>
      <c r="K129" s="14">
        <f t="shared" si="30"/>
        <v>0</v>
      </c>
      <c r="L129" s="14">
        <f t="shared" si="30"/>
        <v>0</v>
      </c>
      <c r="M129" s="14">
        <f t="shared" si="30"/>
        <v>0</v>
      </c>
      <c r="N129" s="14">
        <f t="shared" si="30"/>
        <v>0</v>
      </c>
      <c r="O129" s="14">
        <f t="shared" si="30"/>
        <v>0</v>
      </c>
      <c r="P129" s="14">
        <f t="shared" si="30"/>
        <v>0</v>
      </c>
      <c r="Q129" s="14">
        <f t="shared" si="31"/>
        <v>0</v>
      </c>
      <c r="R129" s="14">
        <f t="shared" si="31"/>
        <v>0</v>
      </c>
      <c r="S129" s="14">
        <f t="shared" si="31"/>
        <v>0</v>
      </c>
      <c r="T129" s="14">
        <f t="shared" si="31"/>
        <v>0</v>
      </c>
      <c r="U129" s="14">
        <f t="shared" si="31"/>
        <v>0</v>
      </c>
      <c r="V129" s="14">
        <f t="shared" si="31"/>
        <v>0</v>
      </c>
      <c r="W129" s="14">
        <f t="shared" si="31"/>
        <v>0</v>
      </c>
      <c r="X129" s="14">
        <f t="shared" si="31"/>
        <v>0</v>
      </c>
    </row>
    <row r="130" spans="9:24" x14ac:dyDescent="0.2">
      <c r="I130" s="10">
        <f t="shared" ref="I130:I193" si="32">H130-G130</f>
        <v>0</v>
      </c>
      <c r="J130" s="10" t="str">
        <f t="shared" si="25"/>
        <v/>
      </c>
      <c r="K130" s="14">
        <f t="shared" si="30"/>
        <v>0</v>
      </c>
      <c r="L130" s="14">
        <f t="shared" si="30"/>
        <v>0</v>
      </c>
      <c r="M130" s="14">
        <f t="shared" si="30"/>
        <v>0</v>
      </c>
      <c r="N130" s="14">
        <f t="shared" si="30"/>
        <v>0</v>
      </c>
      <c r="O130" s="14">
        <f t="shared" si="30"/>
        <v>0</v>
      </c>
      <c r="P130" s="14">
        <f t="shared" si="30"/>
        <v>0</v>
      </c>
      <c r="Q130" s="14">
        <f t="shared" si="31"/>
        <v>0</v>
      </c>
      <c r="R130" s="14">
        <f t="shared" si="31"/>
        <v>0</v>
      </c>
      <c r="S130" s="14">
        <f t="shared" si="31"/>
        <v>0</v>
      </c>
      <c r="T130" s="14">
        <f t="shared" si="31"/>
        <v>0</v>
      </c>
      <c r="U130" s="14">
        <f t="shared" si="31"/>
        <v>0</v>
      </c>
      <c r="V130" s="14">
        <f t="shared" si="31"/>
        <v>0</v>
      </c>
      <c r="W130" s="14">
        <f t="shared" si="31"/>
        <v>0</v>
      </c>
      <c r="X130" s="14">
        <f t="shared" si="31"/>
        <v>0</v>
      </c>
    </row>
    <row r="131" spans="9:24" x14ac:dyDescent="0.2">
      <c r="I131" s="10">
        <f t="shared" si="32"/>
        <v>0</v>
      </c>
      <c r="J131" s="10" t="str">
        <f t="shared" ref="J131:J162" si="33">IF((I131=0),"",(J130+I131))</f>
        <v/>
      </c>
      <c r="K131" s="14">
        <f t="shared" si="30"/>
        <v>0</v>
      </c>
      <c r="L131" s="14">
        <f t="shared" si="30"/>
        <v>0</v>
      </c>
      <c r="M131" s="14">
        <f t="shared" si="30"/>
        <v>0</v>
      </c>
      <c r="N131" s="14">
        <f t="shared" si="30"/>
        <v>0</v>
      </c>
      <c r="O131" s="14">
        <f t="shared" si="30"/>
        <v>0</v>
      </c>
      <c r="P131" s="14">
        <f t="shared" si="30"/>
        <v>0</v>
      </c>
      <c r="Q131" s="14">
        <f t="shared" si="31"/>
        <v>0</v>
      </c>
      <c r="R131" s="14">
        <f t="shared" si="31"/>
        <v>0</v>
      </c>
      <c r="S131" s="14">
        <f t="shared" si="31"/>
        <v>0</v>
      </c>
      <c r="T131" s="14">
        <f t="shared" si="31"/>
        <v>0</v>
      </c>
      <c r="U131" s="14">
        <f t="shared" si="31"/>
        <v>0</v>
      </c>
      <c r="V131" s="14">
        <f t="shared" si="31"/>
        <v>0</v>
      </c>
      <c r="W131" s="14">
        <f t="shared" si="31"/>
        <v>0</v>
      </c>
      <c r="X131" s="14">
        <f t="shared" si="31"/>
        <v>0</v>
      </c>
    </row>
    <row r="132" spans="9:24" x14ac:dyDescent="0.2">
      <c r="I132" s="10">
        <f t="shared" si="32"/>
        <v>0</v>
      </c>
      <c r="J132" s="10" t="str">
        <f t="shared" si="33"/>
        <v/>
      </c>
      <c r="K132" s="14">
        <f t="shared" ref="K132:P141" si="34">IF((UPPER($A132)=K$1),$I132,0)</f>
        <v>0</v>
      </c>
      <c r="L132" s="14">
        <f t="shared" si="34"/>
        <v>0</v>
      </c>
      <c r="M132" s="14">
        <f t="shared" si="34"/>
        <v>0</v>
      </c>
      <c r="N132" s="14">
        <f t="shared" si="34"/>
        <v>0</v>
      </c>
      <c r="O132" s="14">
        <f t="shared" si="34"/>
        <v>0</v>
      </c>
      <c r="P132" s="14">
        <f t="shared" si="34"/>
        <v>0</v>
      </c>
      <c r="Q132" s="14">
        <f t="shared" ref="Q132:X141" si="35">IF((UPPER($A132)=Q$1),-$I132,0)</f>
        <v>0</v>
      </c>
      <c r="R132" s="14">
        <f t="shared" si="35"/>
        <v>0</v>
      </c>
      <c r="S132" s="14">
        <f t="shared" si="35"/>
        <v>0</v>
      </c>
      <c r="T132" s="14">
        <f t="shared" si="35"/>
        <v>0</v>
      </c>
      <c r="U132" s="14">
        <f t="shared" si="35"/>
        <v>0</v>
      </c>
      <c r="V132" s="14">
        <f t="shared" si="35"/>
        <v>0</v>
      </c>
      <c r="W132" s="14">
        <f t="shared" si="35"/>
        <v>0</v>
      </c>
      <c r="X132" s="14">
        <f t="shared" si="35"/>
        <v>0</v>
      </c>
    </row>
    <row r="133" spans="9:24" x14ac:dyDescent="0.2">
      <c r="I133" s="10">
        <f t="shared" si="32"/>
        <v>0</v>
      </c>
      <c r="J133" s="10" t="str">
        <f t="shared" si="33"/>
        <v/>
      </c>
      <c r="K133" s="14">
        <f t="shared" si="34"/>
        <v>0</v>
      </c>
      <c r="L133" s="14">
        <f t="shared" si="34"/>
        <v>0</v>
      </c>
      <c r="M133" s="14">
        <f t="shared" si="34"/>
        <v>0</v>
      </c>
      <c r="N133" s="14">
        <f t="shared" si="34"/>
        <v>0</v>
      </c>
      <c r="O133" s="14">
        <f t="shared" si="34"/>
        <v>0</v>
      </c>
      <c r="P133" s="14">
        <f t="shared" si="34"/>
        <v>0</v>
      </c>
      <c r="Q133" s="14">
        <f t="shared" si="35"/>
        <v>0</v>
      </c>
      <c r="R133" s="14">
        <f t="shared" si="35"/>
        <v>0</v>
      </c>
      <c r="S133" s="14">
        <f t="shared" si="35"/>
        <v>0</v>
      </c>
      <c r="T133" s="14">
        <f t="shared" si="35"/>
        <v>0</v>
      </c>
      <c r="U133" s="14">
        <f t="shared" si="35"/>
        <v>0</v>
      </c>
      <c r="V133" s="14">
        <f t="shared" si="35"/>
        <v>0</v>
      </c>
      <c r="W133" s="14">
        <f t="shared" si="35"/>
        <v>0</v>
      </c>
      <c r="X133" s="14">
        <f t="shared" si="35"/>
        <v>0</v>
      </c>
    </row>
    <row r="134" spans="9:24" x14ac:dyDescent="0.2">
      <c r="I134" s="10">
        <f t="shared" si="32"/>
        <v>0</v>
      </c>
      <c r="J134" s="10" t="str">
        <f t="shared" si="33"/>
        <v/>
      </c>
      <c r="K134" s="14">
        <f t="shared" si="34"/>
        <v>0</v>
      </c>
      <c r="L134" s="14">
        <f t="shared" si="34"/>
        <v>0</v>
      </c>
      <c r="M134" s="14">
        <f t="shared" si="34"/>
        <v>0</v>
      </c>
      <c r="N134" s="14">
        <f t="shared" si="34"/>
        <v>0</v>
      </c>
      <c r="O134" s="14">
        <f t="shared" si="34"/>
        <v>0</v>
      </c>
      <c r="P134" s="14">
        <f t="shared" si="34"/>
        <v>0</v>
      </c>
      <c r="Q134" s="14">
        <f t="shared" si="35"/>
        <v>0</v>
      </c>
      <c r="R134" s="14">
        <f t="shared" si="35"/>
        <v>0</v>
      </c>
      <c r="S134" s="14">
        <f t="shared" si="35"/>
        <v>0</v>
      </c>
      <c r="T134" s="14">
        <f t="shared" si="35"/>
        <v>0</v>
      </c>
      <c r="U134" s="14">
        <f t="shared" si="35"/>
        <v>0</v>
      </c>
      <c r="V134" s="14">
        <f t="shared" si="35"/>
        <v>0</v>
      </c>
      <c r="W134" s="14">
        <f t="shared" si="35"/>
        <v>0</v>
      </c>
      <c r="X134" s="14">
        <f t="shared" si="35"/>
        <v>0</v>
      </c>
    </row>
    <row r="135" spans="9:24" x14ac:dyDescent="0.2">
      <c r="I135" s="10">
        <f t="shared" si="32"/>
        <v>0</v>
      </c>
      <c r="J135" s="10" t="str">
        <f t="shared" si="33"/>
        <v/>
      </c>
      <c r="K135" s="14">
        <f t="shared" si="34"/>
        <v>0</v>
      </c>
      <c r="L135" s="14">
        <f t="shared" si="34"/>
        <v>0</v>
      </c>
      <c r="M135" s="14">
        <f t="shared" si="34"/>
        <v>0</v>
      </c>
      <c r="N135" s="14">
        <f t="shared" si="34"/>
        <v>0</v>
      </c>
      <c r="O135" s="14">
        <f t="shared" si="34"/>
        <v>0</v>
      </c>
      <c r="P135" s="14">
        <f t="shared" si="34"/>
        <v>0</v>
      </c>
      <c r="Q135" s="14">
        <f t="shared" si="35"/>
        <v>0</v>
      </c>
      <c r="R135" s="14">
        <f t="shared" si="35"/>
        <v>0</v>
      </c>
      <c r="S135" s="14">
        <f t="shared" si="35"/>
        <v>0</v>
      </c>
      <c r="T135" s="14">
        <f t="shared" si="35"/>
        <v>0</v>
      </c>
      <c r="U135" s="14">
        <f t="shared" si="35"/>
        <v>0</v>
      </c>
      <c r="V135" s="14">
        <f t="shared" si="35"/>
        <v>0</v>
      </c>
      <c r="W135" s="14">
        <f t="shared" si="35"/>
        <v>0</v>
      </c>
      <c r="X135" s="14">
        <f t="shared" si="35"/>
        <v>0</v>
      </c>
    </row>
    <row r="136" spans="9:24" x14ac:dyDescent="0.2">
      <c r="I136" s="10">
        <f t="shared" si="32"/>
        <v>0</v>
      </c>
      <c r="J136" s="10" t="str">
        <f t="shared" si="33"/>
        <v/>
      </c>
      <c r="K136" s="14">
        <f t="shared" si="34"/>
        <v>0</v>
      </c>
      <c r="L136" s="14">
        <f t="shared" si="34"/>
        <v>0</v>
      </c>
      <c r="M136" s="14">
        <f t="shared" si="34"/>
        <v>0</v>
      </c>
      <c r="N136" s="14">
        <f t="shared" si="34"/>
        <v>0</v>
      </c>
      <c r="O136" s="14">
        <f t="shared" si="34"/>
        <v>0</v>
      </c>
      <c r="P136" s="14">
        <f t="shared" si="34"/>
        <v>0</v>
      </c>
      <c r="Q136" s="14">
        <f t="shared" si="35"/>
        <v>0</v>
      </c>
      <c r="R136" s="14">
        <f t="shared" si="35"/>
        <v>0</v>
      </c>
      <c r="S136" s="14">
        <f t="shared" si="35"/>
        <v>0</v>
      </c>
      <c r="T136" s="14">
        <f t="shared" si="35"/>
        <v>0</v>
      </c>
      <c r="U136" s="14">
        <f t="shared" si="35"/>
        <v>0</v>
      </c>
      <c r="V136" s="14">
        <f t="shared" si="35"/>
        <v>0</v>
      </c>
      <c r="W136" s="14">
        <f t="shared" si="35"/>
        <v>0</v>
      </c>
      <c r="X136" s="14">
        <f t="shared" si="35"/>
        <v>0</v>
      </c>
    </row>
    <row r="137" spans="9:24" x14ac:dyDescent="0.2">
      <c r="I137" s="10">
        <f t="shared" si="32"/>
        <v>0</v>
      </c>
      <c r="J137" s="10" t="str">
        <f t="shared" si="33"/>
        <v/>
      </c>
      <c r="K137" s="14">
        <f t="shared" si="34"/>
        <v>0</v>
      </c>
      <c r="L137" s="14">
        <f t="shared" si="34"/>
        <v>0</v>
      </c>
      <c r="M137" s="14">
        <f t="shared" si="34"/>
        <v>0</v>
      </c>
      <c r="N137" s="14">
        <f t="shared" si="34"/>
        <v>0</v>
      </c>
      <c r="O137" s="14">
        <f t="shared" si="34"/>
        <v>0</v>
      </c>
      <c r="P137" s="14">
        <f t="shared" si="34"/>
        <v>0</v>
      </c>
      <c r="Q137" s="14">
        <f t="shared" si="35"/>
        <v>0</v>
      </c>
      <c r="R137" s="14">
        <f t="shared" si="35"/>
        <v>0</v>
      </c>
      <c r="S137" s="14">
        <f t="shared" si="35"/>
        <v>0</v>
      </c>
      <c r="T137" s="14">
        <f t="shared" si="35"/>
        <v>0</v>
      </c>
      <c r="U137" s="14">
        <f t="shared" si="35"/>
        <v>0</v>
      </c>
      <c r="V137" s="14">
        <f t="shared" si="35"/>
        <v>0</v>
      </c>
      <c r="W137" s="14">
        <f t="shared" si="35"/>
        <v>0</v>
      </c>
      <c r="X137" s="14">
        <f t="shared" si="35"/>
        <v>0</v>
      </c>
    </row>
    <row r="138" spans="9:24" x14ac:dyDescent="0.2">
      <c r="I138" s="10">
        <f t="shared" si="32"/>
        <v>0</v>
      </c>
      <c r="J138" s="10" t="str">
        <f t="shared" si="33"/>
        <v/>
      </c>
      <c r="K138" s="14">
        <f t="shared" si="34"/>
        <v>0</v>
      </c>
      <c r="L138" s="14">
        <f t="shared" si="34"/>
        <v>0</v>
      </c>
      <c r="M138" s="14">
        <f t="shared" si="34"/>
        <v>0</v>
      </c>
      <c r="N138" s="14">
        <f t="shared" si="34"/>
        <v>0</v>
      </c>
      <c r="O138" s="14">
        <f t="shared" si="34"/>
        <v>0</v>
      </c>
      <c r="P138" s="14">
        <f t="shared" si="34"/>
        <v>0</v>
      </c>
      <c r="Q138" s="14">
        <f t="shared" si="35"/>
        <v>0</v>
      </c>
      <c r="R138" s="14">
        <f t="shared" si="35"/>
        <v>0</v>
      </c>
      <c r="S138" s="14">
        <f t="shared" si="35"/>
        <v>0</v>
      </c>
      <c r="T138" s="14">
        <f t="shared" si="35"/>
        <v>0</v>
      </c>
      <c r="U138" s="14">
        <f t="shared" si="35"/>
        <v>0</v>
      </c>
      <c r="V138" s="14">
        <f t="shared" si="35"/>
        <v>0</v>
      </c>
      <c r="W138" s="14">
        <f t="shared" si="35"/>
        <v>0</v>
      </c>
      <c r="X138" s="14">
        <f t="shared" si="35"/>
        <v>0</v>
      </c>
    </row>
    <row r="139" spans="9:24" x14ac:dyDescent="0.2">
      <c r="I139" s="10">
        <f t="shared" si="32"/>
        <v>0</v>
      </c>
      <c r="J139" s="10" t="str">
        <f t="shared" si="33"/>
        <v/>
      </c>
      <c r="K139" s="14">
        <f t="shared" si="34"/>
        <v>0</v>
      </c>
      <c r="L139" s="14">
        <f t="shared" si="34"/>
        <v>0</v>
      </c>
      <c r="M139" s="14">
        <f t="shared" si="34"/>
        <v>0</v>
      </c>
      <c r="N139" s="14">
        <f t="shared" si="34"/>
        <v>0</v>
      </c>
      <c r="O139" s="14">
        <f t="shared" si="34"/>
        <v>0</v>
      </c>
      <c r="P139" s="14">
        <f t="shared" si="34"/>
        <v>0</v>
      </c>
      <c r="Q139" s="14">
        <f t="shared" si="35"/>
        <v>0</v>
      </c>
      <c r="R139" s="14">
        <f t="shared" si="35"/>
        <v>0</v>
      </c>
      <c r="S139" s="14">
        <f t="shared" si="35"/>
        <v>0</v>
      </c>
      <c r="T139" s="14">
        <f t="shared" si="35"/>
        <v>0</v>
      </c>
      <c r="U139" s="14">
        <f t="shared" si="35"/>
        <v>0</v>
      </c>
      <c r="V139" s="14">
        <f t="shared" si="35"/>
        <v>0</v>
      </c>
      <c r="W139" s="14">
        <f t="shared" si="35"/>
        <v>0</v>
      </c>
      <c r="X139" s="14">
        <f t="shared" si="35"/>
        <v>0</v>
      </c>
    </row>
    <row r="140" spans="9:24" x14ac:dyDescent="0.2">
      <c r="I140" s="10">
        <f t="shared" si="32"/>
        <v>0</v>
      </c>
      <c r="J140" s="10" t="str">
        <f t="shared" si="33"/>
        <v/>
      </c>
      <c r="K140" s="14">
        <f t="shared" si="34"/>
        <v>0</v>
      </c>
      <c r="L140" s="14">
        <f t="shared" si="34"/>
        <v>0</v>
      </c>
      <c r="M140" s="14">
        <f t="shared" si="34"/>
        <v>0</v>
      </c>
      <c r="N140" s="14">
        <f t="shared" si="34"/>
        <v>0</v>
      </c>
      <c r="O140" s="14">
        <f t="shared" si="34"/>
        <v>0</v>
      </c>
      <c r="P140" s="14">
        <f t="shared" si="34"/>
        <v>0</v>
      </c>
      <c r="Q140" s="14">
        <f t="shared" si="35"/>
        <v>0</v>
      </c>
      <c r="R140" s="14">
        <f t="shared" si="35"/>
        <v>0</v>
      </c>
      <c r="S140" s="14">
        <f t="shared" si="35"/>
        <v>0</v>
      </c>
      <c r="T140" s="14">
        <f t="shared" si="35"/>
        <v>0</v>
      </c>
      <c r="U140" s="14">
        <f t="shared" si="35"/>
        <v>0</v>
      </c>
      <c r="V140" s="14">
        <f t="shared" si="35"/>
        <v>0</v>
      </c>
      <c r="W140" s="14">
        <f t="shared" si="35"/>
        <v>0</v>
      </c>
      <c r="X140" s="14">
        <f t="shared" si="35"/>
        <v>0</v>
      </c>
    </row>
    <row r="141" spans="9:24" x14ac:dyDescent="0.2">
      <c r="I141" s="10">
        <f t="shared" si="32"/>
        <v>0</v>
      </c>
      <c r="J141" s="10" t="str">
        <f t="shared" si="33"/>
        <v/>
      </c>
      <c r="K141" s="14">
        <f t="shared" si="34"/>
        <v>0</v>
      </c>
      <c r="L141" s="14">
        <f t="shared" si="34"/>
        <v>0</v>
      </c>
      <c r="M141" s="14">
        <f t="shared" si="34"/>
        <v>0</v>
      </c>
      <c r="N141" s="14">
        <f t="shared" si="34"/>
        <v>0</v>
      </c>
      <c r="O141" s="14">
        <f t="shared" si="34"/>
        <v>0</v>
      </c>
      <c r="P141" s="14">
        <f t="shared" si="34"/>
        <v>0</v>
      </c>
      <c r="Q141" s="14">
        <f t="shared" si="35"/>
        <v>0</v>
      </c>
      <c r="R141" s="14">
        <f t="shared" si="35"/>
        <v>0</v>
      </c>
      <c r="S141" s="14">
        <f t="shared" si="35"/>
        <v>0</v>
      </c>
      <c r="T141" s="14">
        <f t="shared" si="35"/>
        <v>0</v>
      </c>
      <c r="U141" s="14">
        <f t="shared" si="35"/>
        <v>0</v>
      </c>
      <c r="V141" s="14">
        <f t="shared" si="35"/>
        <v>0</v>
      </c>
      <c r="W141" s="14">
        <f t="shared" si="35"/>
        <v>0</v>
      </c>
      <c r="X141" s="14">
        <f t="shared" si="35"/>
        <v>0</v>
      </c>
    </row>
    <row r="142" spans="9:24" x14ac:dyDescent="0.2">
      <c r="I142" s="10">
        <f t="shared" si="32"/>
        <v>0</v>
      </c>
      <c r="J142" s="10" t="str">
        <f t="shared" si="33"/>
        <v/>
      </c>
      <c r="K142" s="14">
        <f t="shared" ref="K142:P151" si="36">IF((UPPER($A142)=K$1),$I142,0)</f>
        <v>0</v>
      </c>
      <c r="L142" s="14">
        <f t="shared" si="36"/>
        <v>0</v>
      </c>
      <c r="M142" s="14">
        <f t="shared" si="36"/>
        <v>0</v>
      </c>
      <c r="N142" s="14">
        <f t="shared" si="36"/>
        <v>0</v>
      </c>
      <c r="O142" s="14">
        <f t="shared" si="36"/>
        <v>0</v>
      </c>
      <c r="P142" s="14">
        <f t="shared" si="36"/>
        <v>0</v>
      </c>
      <c r="Q142" s="14">
        <f t="shared" ref="Q142:X151" si="37">IF((UPPER($A142)=Q$1),-$I142,0)</f>
        <v>0</v>
      </c>
      <c r="R142" s="14">
        <f t="shared" si="37"/>
        <v>0</v>
      </c>
      <c r="S142" s="14">
        <f t="shared" si="37"/>
        <v>0</v>
      </c>
      <c r="T142" s="14">
        <f t="shared" si="37"/>
        <v>0</v>
      </c>
      <c r="U142" s="14">
        <f t="shared" si="37"/>
        <v>0</v>
      </c>
      <c r="V142" s="14">
        <f t="shared" si="37"/>
        <v>0</v>
      </c>
      <c r="W142" s="14">
        <f t="shared" si="37"/>
        <v>0</v>
      </c>
      <c r="X142" s="14">
        <f t="shared" si="37"/>
        <v>0</v>
      </c>
    </row>
    <row r="143" spans="9:24" x14ac:dyDescent="0.2">
      <c r="I143" s="10">
        <f t="shared" si="32"/>
        <v>0</v>
      </c>
      <c r="J143" s="10" t="str">
        <f t="shared" si="33"/>
        <v/>
      </c>
      <c r="K143" s="14">
        <f t="shared" si="36"/>
        <v>0</v>
      </c>
      <c r="L143" s="14">
        <f t="shared" si="36"/>
        <v>0</v>
      </c>
      <c r="M143" s="14">
        <f t="shared" si="36"/>
        <v>0</v>
      </c>
      <c r="N143" s="14">
        <f t="shared" si="36"/>
        <v>0</v>
      </c>
      <c r="O143" s="14">
        <f t="shared" si="36"/>
        <v>0</v>
      </c>
      <c r="P143" s="14">
        <f t="shared" si="36"/>
        <v>0</v>
      </c>
      <c r="Q143" s="14">
        <f t="shared" si="37"/>
        <v>0</v>
      </c>
      <c r="R143" s="14">
        <f t="shared" si="37"/>
        <v>0</v>
      </c>
      <c r="S143" s="14">
        <f t="shared" si="37"/>
        <v>0</v>
      </c>
      <c r="T143" s="14">
        <f t="shared" si="37"/>
        <v>0</v>
      </c>
      <c r="U143" s="14">
        <f t="shared" si="37"/>
        <v>0</v>
      </c>
      <c r="V143" s="14">
        <f t="shared" si="37"/>
        <v>0</v>
      </c>
      <c r="W143" s="14">
        <f t="shared" si="37"/>
        <v>0</v>
      </c>
      <c r="X143" s="14">
        <f t="shared" si="37"/>
        <v>0</v>
      </c>
    </row>
    <row r="144" spans="9:24" x14ac:dyDescent="0.2">
      <c r="I144" s="10">
        <f t="shared" si="32"/>
        <v>0</v>
      </c>
      <c r="J144" s="10" t="str">
        <f t="shared" si="33"/>
        <v/>
      </c>
      <c r="K144" s="14">
        <f t="shared" si="36"/>
        <v>0</v>
      </c>
      <c r="L144" s="14">
        <f t="shared" si="36"/>
        <v>0</v>
      </c>
      <c r="M144" s="14">
        <f t="shared" si="36"/>
        <v>0</v>
      </c>
      <c r="N144" s="14">
        <f t="shared" si="36"/>
        <v>0</v>
      </c>
      <c r="O144" s="14">
        <f t="shared" si="36"/>
        <v>0</v>
      </c>
      <c r="P144" s="14">
        <f t="shared" si="36"/>
        <v>0</v>
      </c>
      <c r="Q144" s="14">
        <f t="shared" si="37"/>
        <v>0</v>
      </c>
      <c r="R144" s="14">
        <f t="shared" si="37"/>
        <v>0</v>
      </c>
      <c r="S144" s="14">
        <f t="shared" si="37"/>
        <v>0</v>
      </c>
      <c r="T144" s="14">
        <f t="shared" si="37"/>
        <v>0</v>
      </c>
      <c r="U144" s="14">
        <f t="shared" si="37"/>
        <v>0</v>
      </c>
      <c r="V144" s="14">
        <f t="shared" si="37"/>
        <v>0</v>
      </c>
      <c r="W144" s="14">
        <f t="shared" si="37"/>
        <v>0</v>
      </c>
      <c r="X144" s="14">
        <f t="shared" si="37"/>
        <v>0</v>
      </c>
    </row>
    <row r="145" spans="9:24" x14ac:dyDescent="0.2">
      <c r="I145" s="10">
        <f t="shared" si="32"/>
        <v>0</v>
      </c>
      <c r="J145" s="10" t="str">
        <f t="shared" si="33"/>
        <v/>
      </c>
      <c r="K145" s="14">
        <f t="shared" si="36"/>
        <v>0</v>
      </c>
      <c r="L145" s="14">
        <f t="shared" si="36"/>
        <v>0</v>
      </c>
      <c r="M145" s="14">
        <f t="shared" si="36"/>
        <v>0</v>
      </c>
      <c r="N145" s="14">
        <f t="shared" si="36"/>
        <v>0</v>
      </c>
      <c r="O145" s="14">
        <f t="shared" si="36"/>
        <v>0</v>
      </c>
      <c r="P145" s="14">
        <f t="shared" si="36"/>
        <v>0</v>
      </c>
      <c r="Q145" s="14">
        <f t="shared" si="37"/>
        <v>0</v>
      </c>
      <c r="R145" s="14">
        <f t="shared" si="37"/>
        <v>0</v>
      </c>
      <c r="S145" s="14">
        <f t="shared" si="37"/>
        <v>0</v>
      </c>
      <c r="T145" s="14">
        <f t="shared" si="37"/>
        <v>0</v>
      </c>
      <c r="U145" s="14">
        <f t="shared" si="37"/>
        <v>0</v>
      </c>
      <c r="V145" s="14">
        <f t="shared" si="37"/>
        <v>0</v>
      </c>
      <c r="W145" s="14">
        <f t="shared" si="37"/>
        <v>0</v>
      </c>
      <c r="X145" s="14">
        <f t="shared" si="37"/>
        <v>0</v>
      </c>
    </row>
    <row r="146" spans="9:24" x14ac:dyDescent="0.2">
      <c r="I146" s="10">
        <f t="shared" si="32"/>
        <v>0</v>
      </c>
      <c r="J146" s="10" t="str">
        <f t="shared" si="33"/>
        <v/>
      </c>
      <c r="K146" s="14">
        <f t="shared" si="36"/>
        <v>0</v>
      </c>
      <c r="L146" s="14">
        <f t="shared" si="36"/>
        <v>0</v>
      </c>
      <c r="M146" s="14">
        <f t="shared" si="36"/>
        <v>0</v>
      </c>
      <c r="N146" s="14">
        <f t="shared" si="36"/>
        <v>0</v>
      </c>
      <c r="O146" s="14">
        <f t="shared" si="36"/>
        <v>0</v>
      </c>
      <c r="P146" s="14">
        <f t="shared" si="36"/>
        <v>0</v>
      </c>
      <c r="Q146" s="14">
        <f t="shared" si="37"/>
        <v>0</v>
      </c>
      <c r="R146" s="14">
        <f t="shared" si="37"/>
        <v>0</v>
      </c>
      <c r="S146" s="14">
        <f t="shared" si="37"/>
        <v>0</v>
      </c>
      <c r="T146" s="14">
        <f t="shared" si="37"/>
        <v>0</v>
      </c>
      <c r="U146" s="14">
        <f t="shared" si="37"/>
        <v>0</v>
      </c>
      <c r="V146" s="14">
        <f t="shared" si="37"/>
        <v>0</v>
      </c>
      <c r="W146" s="14">
        <f t="shared" si="37"/>
        <v>0</v>
      </c>
      <c r="X146" s="14">
        <f t="shared" si="37"/>
        <v>0</v>
      </c>
    </row>
    <row r="147" spans="9:24" x14ac:dyDescent="0.2">
      <c r="I147" s="10">
        <f t="shared" si="32"/>
        <v>0</v>
      </c>
      <c r="J147" s="10" t="str">
        <f t="shared" si="33"/>
        <v/>
      </c>
      <c r="K147" s="14">
        <f t="shared" si="36"/>
        <v>0</v>
      </c>
      <c r="L147" s="14">
        <f t="shared" si="36"/>
        <v>0</v>
      </c>
      <c r="M147" s="14">
        <f t="shared" si="36"/>
        <v>0</v>
      </c>
      <c r="N147" s="14">
        <f t="shared" si="36"/>
        <v>0</v>
      </c>
      <c r="O147" s="14">
        <f t="shared" si="36"/>
        <v>0</v>
      </c>
      <c r="P147" s="14">
        <f t="shared" si="36"/>
        <v>0</v>
      </c>
      <c r="Q147" s="14">
        <f t="shared" si="37"/>
        <v>0</v>
      </c>
      <c r="R147" s="14">
        <f t="shared" si="37"/>
        <v>0</v>
      </c>
      <c r="S147" s="14">
        <f t="shared" si="37"/>
        <v>0</v>
      </c>
      <c r="T147" s="14">
        <f t="shared" si="37"/>
        <v>0</v>
      </c>
      <c r="U147" s="14">
        <f t="shared" si="37"/>
        <v>0</v>
      </c>
      <c r="V147" s="14">
        <f t="shared" si="37"/>
        <v>0</v>
      </c>
      <c r="W147" s="14">
        <f t="shared" si="37"/>
        <v>0</v>
      </c>
      <c r="X147" s="14">
        <f t="shared" si="37"/>
        <v>0</v>
      </c>
    </row>
    <row r="148" spans="9:24" x14ac:dyDescent="0.2">
      <c r="I148" s="10">
        <f t="shared" si="32"/>
        <v>0</v>
      </c>
      <c r="J148" s="10" t="str">
        <f t="shared" si="33"/>
        <v/>
      </c>
      <c r="K148" s="14">
        <f t="shared" si="36"/>
        <v>0</v>
      </c>
      <c r="L148" s="14">
        <f t="shared" si="36"/>
        <v>0</v>
      </c>
      <c r="M148" s="14">
        <f t="shared" si="36"/>
        <v>0</v>
      </c>
      <c r="N148" s="14">
        <f t="shared" si="36"/>
        <v>0</v>
      </c>
      <c r="O148" s="14">
        <f t="shared" si="36"/>
        <v>0</v>
      </c>
      <c r="P148" s="14">
        <f t="shared" si="36"/>
        <v>0</v>
      </c>
      <c r="Q148" s="14">
        <f t="shared" si="37"/>
        <v>0</v>
      </c>
      <c r="R148" s="14">
        <f t="shared" si="37"/>
        <v>0</v>
      </c>
      <c r="S148" s="14">
        <f t="shared" si="37"/>
        <v>0</v>
      </c>
      <c r="T148" s="14">
        <f t="shared" si="37"/>
        <v>0</v>
      </c>
      <c r="U148" s="14">
        <f t="shared" si="37"/>
        <v>0</v>
      </c>
      <c r="V148" s="14">
        <f t="shared" si="37"/>
        <v>0</v>
      </c>
      <c r="W148" s="14">
        <f t="shared" si="37"/>
        <v>0</v>
      </c>
      <c r="X148" s="14">
        <f t="shared" si="37"/>
        <v>0</v>
      </c>
    </row>
    <row r="149" spans="9:24" x14ac:dyDescent="0.2">
      <c r="I149" s="10">
        <f t="shared" si="32"/>
        <v>0</v>
      </c>
      <c r="J149" s="10" t="str">
        <f t="shared" si="33"/>
        <v/>
      </c>
      <c r="K149" s="14">
        <f t="shared" si="36"/>
        <v>0</v>
      </c>
      <c r="L149" s="14">
        <f t="shared" si="36"/>
        <v>0</v>
      </c>
      <c r="M149" s="14">
        <f t="shared" si="36"/>
        <v>0</v>
      </c>
      <c r="N149" s="14">
        <f t="shared" si="36"/>
        <v>0</v>
      </c>
      <c r="O149" s="14">
        <f t="shared" si="36"/>
        <v>0</v>
      </c>
      <c r="P149" s="14">
        <f t="shared" si="36"/>
        <v>0</v>
      </c>
      <c r="Q149" s="14">
        <f t="shared" si="37"/>
        <v>0</v>
      </c>
      <c r="R149" s="14">
        <f t="shared" si="37"/>
        <v>0</v>
      </c>
      <c r="S149" s="14">
        <f t="shared" si="37"/>
        <v>0</v>
      </c>
      <c r="T149" s="14">
        <f t="shared" si="37"/>
        <v>0</v>
      </c>
      <c r="U149" s="14">
        <f t="shared" si="37"/>
        <v>0</v>
      </c>
      <c r="V149" s="14">
        <f t="shared" si="37"/>
        <v>0</v>
      </c>
      <c r="W149" s="14">
        <f t="shared" si="37"/>
        <v>0</v>
      </c>
      <c r="X149" s="14">
        <f t="shared" si="37"/>
        <v>0</v>
      </c>
    </row>
    <row r="150" spans="9:24" x14ac:dyDescent="0.2">
      <c r="I150" s="10">
        <f t="shared" si="32"/>
        <v>0</v>
      </c>
      <c r="J150" s="10" t="str">
        <f t="shared" si="33"/>
        <v/>
      </c>
      <c r="K150" s="14">
        <f t="shared" si="36"/>
        <v>0</v>
      </c>
      <c r="L150" s="14">
        <f t="shared" si="36"/>
        <v>0</v>
      </c>
      <c r="M150" s="14">
        <f t="shared" si="36"/>
        <v>0</v>
      </c>
      <c r="N150" s="14">
        <f t="shared" si="36"/>
        <v>0</v>
      </c>
      <c r="O150" s="14">
        <f t="shared" si="36"/>
        <v>0</v>
      </c>
      <c r="P150" s="14">
        <f t="shared" si="36"/>
        <v>0</v>
      </c>
      <c r="Q150" s="14">
        <f t="shared" si="37"/>
        <v>0</v>
      </c>
      <c r="R150" s="14">
        <f t="shared" si="37"/>
        <v>0</v>
      </c>
      <c r="S150" s="14">
        <f t="shared" si="37"/>
        <v>0</v>
      </c>
      <c r="T150" s="14">
        <f t="shared" si="37"/>
        <v>0</v>
      </c>
      <c r="U150" s="14">
        <f t="shared" si="37"/>
        <v>0</v>
      </c>
      <c r="V150" s="14">
        <f t="shared" si="37"/>
        <v>0</v>
      </c>
      <c r="W150" s="14">
        <f t="shared" si="37"/>
        <v>0</v>
      </c>
      <c r="X150" s="14">
        <f t="shared" si="37"/>
        <v>0</v>
      </c>
    </row>
    <row r="151" spans="9:24" x14ac:dyDescent="0.2">
      <c r="I151" s="10">
        <f t="shared" si="32"/>
        <v>0</v>
      </c>
      <c r="J151" s="10" t="str">
        <f t="shared" si="33"/>
        <v/>
      </c>
      <c r="K151" s="14">
        <f t="shared" si="36"/>
        <v>0</v>
      </c>
      <c r="L151" s="14">
        <f t="shared" si="36"/>
        <v>0</v>
      </c>
      <c r="M151" s="14">
        <f t="shared" si="36"/>
        <v>0</v>
      </c>
      <c r="N151" s="14">
        <f t="shared" si="36"/>
        <v>0</v>
      </c>
      <c r="O151" s="14">
        <f t="shared" si="36"/>
        <v>0</v>
      </c>
      <c r="P151" s="14">
        <f t="shared" si="36"/>
        <v>0</v>
      </c>
      <c r="Q151" s="14">
        <f t="shared" si="37"/>
        <v>0</v>
      </c>
      <c r="R151" s="14">
        <f t="shared" si="37"/>
        <v>0</v>
      </c>
      <c r="S151" s="14">
        <f t="shared" si="37"/>
        <v>0</v>
      </c>
      <c r="T151" s="14">
        <f t="shared" si="37"/>
        <v>0</v>
      </c>
      <c r="U151" s="14">
        <f t="shared" si="37"/>
        <v>0</v>
      </c>
      <c r="V151" s="14">
        <f t="shared" si="37"/>
        <v>0</v>
      </c>
      <c r="W151" s="14">
        <f t="shared" si="37"/>
        <v>0</v>
      </c>
      <c r="X151" s="14">
        <f t="shared" si="37"/>
        <v>0</v>
      </c>
    </row>
    <row r="152" spans="9:24" x14ac:dyDescent="0.2">
      <c r="I152" s="10">
        <f t="shared" si="32"/>
        <v>0</v>
      </c>
      <c r="J152" s="10" t="str">
        <f t="shared" si="33"/>
        <v/>
      </c>
      <c r="K152" s="14">
        <f t="shared" ref="K152:P161" si="38">IF((UPPER($A152)=K$1),$I152,0)</f>
        <v>0</v>
      </c>
      <c r="L152" s="14">
        <f t="shared" si="38"/>
        <v>0</v>
      </c>
      <c r="M152" s="14">
        <f t="shared" si="38"/>
        <v>0</v>
      </c>
      <c r="N152" s="14">
        <f t="shared" si="38"/>
        <v>0</v>
      </c>
      <c r="O152" s="14">
        <f t="shared" si="38"/>
        <v>0</v>
      </c>
      <c r="P152" s="14">
        <f t="shared" si="38"/>
        <v>0</v>
      </c>
      <c r="Q152" s="14">
        <f t="shared" ref="Q152:X161" si="39">IF((UPPER($A152)=Q$1),-$I152,0)</f>
        <v>0</v>
      </c>
      <c r="R152" s="14">
        <f t="shared" si="39"/>
        <v>0</v>
      </c>
      <c r="S152" s="14">
        <f t="shared" si="39"/>
        <v>0</v>
      </c>
      <c r="T152" s="14">
        <f t="shared" si="39"/>
        <v>0</v>
      </c>
      <c r="U152" s="14">
        <f t="shared" si="39"/>
        <v>0</v>
      </c>
      <c r="V152" s="14">
        <f t="shared" si="39"/>
        <v>0</v>
      </c>
      <c r="W152" s="14">
        <f t="shared" si="39"/>
        <v>0</v>
      </c>
      <c r="X152" s="14">
        <f t="shared" si="39"/>
        <v>0</v>
      </c>
    </row>
    <row r="153" spans="9:24" x14ac:dyDescent="0.2">
      <c r="I153" s="10">
        <f t="shared" si="32"/>
        <v>0</v>
      </c>
      <c r="J153" s="10" t="str">
        <f t="shared" si="33"/>
        <v/>
      </c>
      <c r="K153" s="14">
        <f t="shared" si="38"/>
        <v>0</v>
      </c>
      <c r="L153" s="14">
        <f t="shared" si="38"/>
        <v>0</v>
      </c>
      <c r="M153" s="14">
        <f t="shared" si="38"/>
        <v>0</v>
      </c>
      <c r="N153" s="14">
        <f t="shared" si="38"/>
        <v>0</v>
      </c>
      <c r="O153" s="14">
        <f t="shared" si="38"/>
        <v>0</v>
      </c>
      <c r="P153" s="14">
        <f t="shared" si="38"/>
        <v>0</v>
      </c>
      <c r="Q153" s="14">
        <f t="shared" si="39"/>
        <v>0</v>
      </c>
      <c r="R153" s="14">
        <f t="shared" si="39"/>
        <v>0</v>
      </c>
      <c r="S153" s="14">
        <f t="shared" si="39"/>
        <v>0</v>
      </c>
      <c r="T153" s="14">
        <f t="shared" si="39"/>
        <v>0</v>
      </c>
      <c r="U153" s="14">
        <f t="shared" si="39"/>
        <v>0</v>
      </c>
      <c r="V153" s="14">
        <f t="shared" si="39"/>
        <v>0</v>
      </c>
      <c r="W153" s="14">
        <f t="shared" si="39"/>
        <v>0</v>
      </c>
      <c r="X153" s="14">
        <f t="shared" si="39"/>
        <v>0</v>
      </c>
    </row>
    <row r="154" spans="9:24" x14ac:dyDescent="0.2">
      <c r="I154" s="10">
        <f t="shared" si="32"/>
        <v>0</v>
      </c>
      <c r="J154" s="10" t="str">
        <f t="shared" si="33"/>
        <v/>
      </c>
      <c r="K154" s="14">
        <f t="shared" si="38"/>
        <v>0</v>
      </c>
      <c r="L154" s="14">
        <f t="shared" si="38"/>
        <v>0</v>
      </c>
      <c r="M154" s="14">
        <f t="shared" si="38"/>
        <v>0</v>
      </c>
      <c r="N154" s="14">
        <f t="shared" si="38"/>
        <v>0</v>
      </c>
      <c r="O154" s="14">
        <f t="shared" si="38"/>
        <v>0</v>
      </c>
      <c r="P154" s="14">
        <f t="shared" si="38"/>
        <v>0</v>
      </c>
      <c r="Q154" s="14">
        <f t="shared" si="39"/>
        <v>0</v>
      </c>
      <c r="R154" s="14">
        <f t="shared" si="39"/>
        <v>0</v>
      </c>
      <c r="S154" s="14">
        <f t="shared" si="39"/>
        <v>0</v>
      </c>
      <c r="T154" s="14">
        <f t="shared" si="39"/>
        <v>0</v>
      </c>
      <c r="U154" s="14">
        <f t="shared" si="39"/>
        <v>0</v>
      </c>
      <c r="V154" s="14">
        <f t="shared" si="39"/>
        <v>0</v>
      </c>
      <c r="W154" s="14">
        <f t="shared" si="39"/>
        <v>0</v>
      </c>
      <c r="X154" s="14">
        <f t="shared" si="39"/>
        <v>0</v>
      </c>
    </row>
    <row r="155" spans="9:24" x14ac:dyDescent="0.2">
      <c r="I155" s="10">
        <f t="shared" si="32"/>
        <v>0</v>
      </c>
      <c r="J155" s="10" t="str">
        <f t="shared" si="33"/>
        <v/>
      </c>
      <c r="K155" s="14">
        <f t="shared" si="38"/>
        <v>0</v>
      </c>
      <c r="L155" s="14">
        <f t="shared" si="38"/>
        <v>0</v>
      </c>
      <c r="M155" s="14">
        <f t="shared" si="38"/>
        <v>0</v>
      </c>
      <c r="N155" s="14">
        <f t="shared" si="38"/>
        <v>0</v>
      </c>
      <c r="O155" s="14">
        <f t="shared" si="38"/>
        <v>0</v>
      </c>
      <c r="P155" s="14">
        <f t="shared" si="38"/>
        <v>0</v>
      </c>
      <c r="Q155" s="14">
        <f t="shared" si="39"/>
        <v>0</v>
      </c>
      <c r="R155" s="14">
        <f t="shared" si="39"/>
        <v>0</v>
      </c>
      <c r="S155" s="14">
        <f t="shared" si="39"/>
        <v>0</v>
      </c>
      <c r="T155" s="14">
        <f t="shared" si="39"/>
        <v>0</v>
      </c>
      <c r="U155" s="14">
        <f t="shared" si="39"/>
        <v>0</v>
      </c>
      <c r="V155" s="14">
        <f t="shared" si="39"/>
        <v>0</v>
      </c>
      <c r="W155" s="14">
        <f t="shared" si="39"/>
        <v>0</v>
      </c>
      <c r="X155" s="14">
        <f t="shared" si="39"/>
        <v>0</v>
      </c>
    </row>
    <row r="156" spans="9:24" x14ac:dyDescent="0.2">
      <c r="I156" s="10">
        <f t="shared" si="32"/>
        <v>0</v>
      </c>
      <c r="J156" s="10" t="str">
        <f t="shared" si="33"/>
        <v/>
      </c>
      <c r="K156" s="14">
        <f t="shared" si="38"/>
        <v>0</v>
      </c>
      <c r="L156" s="14">
        <f t="shared" si="38"/>
        <v>0</v>
      </c>
      <c r="M156" s="14">
        <f t="shared" si="38"/>
        <v>0</v>
      </c>
      <c r="N156" s="14">
        <f t="shared" si="38"/>
        <v>0</v>
      </c>
      <c r="O156" s="14">
        <f t="shared" si="38"/>
        <v>0</v>
      </c>
      <c r="P156" s="14">
        <f t="shared" si="38"/>
        <v>0</v>
      </c>
      <c r="Q156" s="14">
        <f t="shared" si="39"/>
        <v>0</v>
      </c>
      <c r="R156" s="14">
        <f t="shared" si="39"/>
        <v>0</v>
      </c>
      <c r="S156" s="14">
        <f t="shared" si="39"/>
        <v>0</v>
      </c>
      <c r="T156" s="14">
        <f t="shared" si="39"/>
        <v>0</v>
      </c>
      <c r="U156" s="14">
        <f t="shared" si="39"/>
        <v>0</v>
      </c>
      <c r="V156" s="14">
        <f t="shared" si="39"/>
        <v>0</v>
      </c>
      <c r="W156" s="14">
        <f t="shared" si="39"/>
        <v>0</v>
      </c>
      <c r="X156" s="14">
        <f t="shared" si="39"/>
        <v>0</v>
      </c>
    </row>
    <row r="157" spans="9:24" x14ac:dyDescent="0.2">
      <c r="I157" s="10">
        <f t="shared" si="32"/>
        <v>0</v>
      </c>
      <c r="J157" s="10" t="str">
        <f t="shared" si="33"/>
        <v/>
      </c>
      <c r="K157" s="14">
        <f t="shared" si="38"/>
        <v>0</v>
      </c>
      <c r="L157" s="14">
        <f t="shared" si="38"/>
        <v>0</v>
      </c>
      <c r="M157" s="14">
        <f t="shared" si="38"/>
        <v>0</v>
      </c>
      <c r="N157" s="14">
        <f t="shared" si="38"/>
        <v>0</v>
      </c>
      <c r="O157" s="14">
        <f t="shared" si="38"/>
        <v>0</v>
      </c>
      <c r="P157" s="14">
        <f t="shared" si="38"/>
        <v>0</v>
      </c>
      <c r="Q157" s="14">
        <f t="shared" si="39"/>
        <v>0</v>
      </c>
      <c r="R157" s="14">
        <f t="shared" si="39"/>
        <v>0</v>
      </c>
      <c r="S157" s="14">
        <f t="shared" si="39"/>
        <v>0</v>
      </c>
      <c r="T157" s="14">
        <f t="shared" si="39"/>
        <v>0</v>
      </c>
      <c r="U157" s="14">
        <f t="shared" si="39"/>
        <v>0</v>
      </c>
      <c r="V157" s="14">
        <f t="shared" si="39"/>
        <v>0</v>
      </c>
      <c r="W157" s="14">
        <f t="shared" si="39"/>
        <v>0</v>
      </c>
      <c r="X157" s="14">
        <f t="shared" si="39"/>
        <v>0</v>
      </c>
    </row>
    <row r="158" spans="9:24" x14ac:dyDescent="0.2">
      <c r="I158" s="10">
        <f t="shared" si="32"/>
        <v>0</v>
      </c>
      <c r="J158" s="10" t="str">
        <f t="shared" si="33"/>
        <v/>
      </c>
      <c r="K158" s="14">
        <f t="shared" si="38"/>
        <v>0</v>
      </c>
      <c r="L158" s="14">
        <f t="shared" si="38"/>
        <v>0</v>
      </c>
      <c r="M158" s="14">
        <f t="shared" si="38"/>
        <v>0</v>
      </c>
      <c r="N158" s="14">
        <f t="shared" si="38"/>
        <v>0</v>
      </c>
      <c r="O158" s="14">
        <f t="shared" si="38"/>
        <v>0</v>
      </c>
      <c r="P158" s="14">
        <f t="shared" si="38"/>
        <v>0</v>
      </c>
      <c r="Q158" s="14">
        <f t="shared" si="39"/>
        <v>0</v>
      </c>
      <c r="R158" s="14">
        <f t="shared" si="39"/>
        <v>0</v>
      </c>
      <c r="S158" s="14">
        <f t="shared" si="39"/>
        <v>0</v>
      </c>
      <c r="T158" s="14">
        <f t="shared" si="39"/>
        <v>0</v>
      </c>
      <c r="U158" s="14">
        <f t="shared" si="39"/>
        <v>0</v>
      </c>
      <c r="V158" s="14">
        <f t="shared" si="39"/>
        <v>0</v>
      </c>
      <c r="W158" s="14">
        <f t="shared" si="39"/>
        <v>0</v>
      </c>
      <c r="X158" s="14">
        <f t="shared" si="39"/>
        <v>0</v>
      </c>
    </row>
    <row r="159" spans="9:24" x14ac:dyDescent="0.2">
      <c r="I159" s="10">
        <f t="shared" si="32"/>
        <v>0</v>
      </c>
      <c r="J159" s="10" t="str">
        <f t="shared" si="33"/>
        <v/>
      </c>
      <c r="K159" s="14">
        <f t="shared" si="38"/>
        <v>0</v>
      </c>
      <c r="L159" s="14">
        <f t="shared" si="38"/>
        <v>0</v>
      </c>
      <c r="M159" s="14">
        <f t="shared" si="38"/>
        <v>0</v>
      </c>
      <c r="N159" s="14">
        <f t="shared" si="38"/>
        <v>0</v>
      </c>
      <c r="O159" s="14">
        <f t="shared" si="38"/>
        <v>0</v>
      </c>
      <c r="P159" s="14">
        <f t="shared" si="38"/>
        <v>0</v>
      </c>
      <c r="Q159" s="14">
        <f t="shared" si="39"/>
        <v>0</v>
      </c>
      <c r="R159" s="14">
        <f t="shared" si="39"/>
        <v>0</v>
      </c>
      <c r="S159" s="14">
        <f t="shared" si="39"/>
        <v>0</v>
      </c>
      <c r="T159" s="14">
        <f t="shared" si="39"/>
        <v>0</v>
      </c>
      <c r="U159" s="14">
        <f t="shared" si="39"/>
        <v>0</v>
      </c>
      <c r="V159" s="14">
        <f t="shared" si="39"/>
        <v>0</v>
      </c>
      <c r="W159" s="14">
        <f t="shared" si="39"/>
        <v>0</v>
      </c>
      <c r="X159" s="14">
        <f t="shared" si="39"/>
        <v>0</v>
      </c>
    </row>
    <row r="160" spans="9:24" x14ac:dyDescent="0.2">
      <c r="I160" s="10">
        <f t="shared" si="32"/>
        <v>0</v>
      </c>
      <c r="J160" s="10" t="str">
        <f t="shared" si="33"/>
        <v/>
      </c>
      <c r="K160" s="14">
        <f t="shared" si="38"/>
        <v>0</v>
      </c>
      <c r="L160" s="14">
        <f t="shared" si="38"/>
        <v>0</v>
      </c>
      <c r="M160" s="14">
        <f t="shared" si="38"/>
        <v>0</v>
      </c>
      <c r="N160" s="14">
        <f t="shared" si="38"/>
        <v>0</v>
      </c>
      <c r="O160" s="14">
        <f t="shared" si="38"/>
        <v>0</v>
      </c>
      <c r="P160" s="14">
        <f t="shared" si="38"/>
        <v>0</v>
      </c>
      <c r="Q160" s="14">
        <f t="shared" si="39"/>
        <v>0</v>
      </c>
      <c r="R160" s="14">
        <f t="shared" si="39"/>
        <v>0</v>
      </c>
      <c r="S160" s="14">
        <f t="shared" si="39"/>
        <v>0</v>
      </c>
      <c r="T160" s="14">
        <f t="shared" si="39"/>
        <v>0</v>
      </c>
      <c r="U160" s="14">
        <f t="shared" si="39"/>
        <v>0</v>
      </c>
      <c r="V160" s="14">
        <f t="shared" si="39"/>
        <v>0</v>
      </c>
      <c r="W160" s="14">
        <f t="shared" si="39"/>
        <v>0</v>
      </c>
      <c r="X160" s="14">
        <f t="shared" si="39"/>
        <v>0</v>
      </c>
    </row>
    <row r="161" spans="9:24" x14ac:dyDescent="0.2">
      <c r="I161" s="10">
        <f t="shared" si="32"/>
        <v>0</v>
      </c>
      <c r="J161" s="10" t="str">
        <f t="shared" si="33"/>
        <v/>
      </c>
      <c r="K161" s="14">
        <f t="shared" si="38"/>
        <v>0</v>
      </c>
      <c r="L161" s="14">
        <f t="shared" si="38"/>
        <v>0</v>
      </c>
      <c r="M161" s="14">
        <f t="shared" si="38"/>
        <v>0</v>
      </c>
      <c r="N161" s="14">
        <f t="shared" si="38"/>
        <v>0</v>
      </c>
      <c r="O161" s="14">
        <f t="shared" si="38"/>
        <v>0</v>
      </c>
      <c r="P161" s="14">
        <f t="shared" si="38"/>
        <v>0</v>
      </c>
      <c r="Q161" s="14">
        <f t="shared" si="39"/>
        <v>0</v>
      </c>
      <c r="R161" s="14">
        <f t="shared" si="39"/>
        <v>0</v>
      </c>
      <c r="S161" s="14">
        <f t="shared" si="39"/>
        <v>0</v>
      </c>
      <c r="T161" s="14">
        <f t="shared" si="39"/>
        <v>0</v>
      </c>
      <c r="U161" s="14">
        <f t="shared" si="39"/>
        <v>0</v>
      </c>
      <c r="V161" s="14">
        <f t="shared" si="39"/>
        <v>0</v>
      </c>
      <c r="W161" s="14">
        <f t="shared" si="39"/>
        <v>0</v>
      </c>
      <c r="X161" s="14">
        <f t="shared" si="39"/>
        <v>0</v>
      </c>
    </row>
    <row r="162" spans="9:24" x14ac:dyDescent="0.2">
      <c r="I162" s="10">
        <f t="shared" si="32"/>
        <v>0</v>
      </c>
      <c r="J162" s="10" t="str">
        <f t="shared" si="33"/>
        <v/>
      </c>
      <c r="K162" s="14">
        <f t="shared" ref="K162:P171" si="40">IF((UPPER($A162)=K$1),$I162,0)</f>
        <v>0</v>
      </c>
      <c r="L162" s="14">
        <f t="shared" si="40"/>
        <v>0</v>
      </c>
      <c r="M162" s="14">
        <f t="shared" si="40"/>
        <v>0</v>
      </c>
      <c r="N162" s="14">
        <f t="shared" si="40"/>
        <v>0</v>
      </c>
      <c r="O162" s="14">
        <f t="shared" si="40"/>
        <v>0</v>
      </c>
      <c r="P162" s="14">
        <f t="shared" si="40"/>
        <v>0</v>
      </c>
      <c r="Q162" s="14">
        <f t="shared" ref="Q162:X171" si="41">IF((UPPER($A162)=Q$1),-$I162,0)</f>
        <v>0</v>
      </c>
      <c r="R162" s="14">
        <f t="shared" si="41"/>
        <v>0</v>
      </c>
      <c r="S162" s="14">
        <f t="shared" si="41"/>
        <v>0</v>
      </c>
      <c r="T162" s="14">
        <f t="shared" si="41"/>
        <v>0</v>
      </c>
      <c r="U162" s="14">
        <f t="shared" si="41"/>
        <v>0</v>
      </c>
      <c r="V162" s="14">
        <f t="shared" si="41"/>
        <v>0</v>
      </c>
      <c r="W162" s="14">
        <f t="shared" si="41"/>
        <v>0</v>
      </c>
      <c r="X162" s="14">
        <f t="shared" si="41"/>
        <v>0</v>
      </c>
    </row>
    <row r="163" spans="9:24" x14ac:dyDescent="0.2">
      <c r="I163" s="10">
        <f t="shared" si="32"/>
        <v>0</v>
      </c>
      <c r="J163" s="10" t="str">
        <f t="shared" ref="J163:J194" si="42">IF((I163=0),"",(J162+I163))</f>
        <v/>
      </c>
      <c r="K163" s="14">
        <f t="shared" si="40"/>
        <v>0</v>
      </c>
      <c r="L163" s="14">
        <f t="shared" si="40"/>
        <v>0</v>
      </c>
      <c r="M163" s="14">
        <f t="shared" si="40"/>
        <v>0</v>
      </c>
      <c r="N163" s="14">
        <f t="shared" si="40"/>
        <v>0</v>
      </c>
      <c r="O163" s="14">
        <f t="shared" si="40"/>
        <v>0</v>
      </c>
      <c r="P163" s="14">
        <f t="shared" si="40"/>
        <v>0</v>
      </c>
      <c r="Q163" s="14">
        <f t="shared" si="41"/>
        <v>0</v>
      </c>
      <c r="R163" s="14">
        <f t="shared" si="41"/>
        <v>0</v>
      </c>
      <c r="S163" s="14">
        <f t="shared" si="41"/>
        <v>0</v>
      </c>
      <c r="T163" s="14">
        <f t="shared" si="41"/>
        <v>0</v>
      </c>
      <c r="U163" s="14">
        <f t="shared" si="41"/>
        <v>0</v>
      </c>
      <c r="V163" s="14">
        <f t="shared" si="41"/>
        <v>0</v>
      </c>
      <c r="W163" s="14">
        <f t="shared" si="41"/>
        <v>0</v>
      </c>
      <c r="X163" s="14">
        <f t="shared" si="41"/>
        <v>0</v>
      </c>
    </row>
    <row r="164" spans="9:24" x14ac:dyDescent="0.2">
      <c r="I164" s="10">
        <f t="shared" si="32"/>
        <v>0</v>
      </c>
      <c r="J164" s="10" t="str">
        <f t="shared" si="42"/>
        <v/>
      </c>
      <c r="K164" s="14">
        <f t="shared" si="40"/>
        <v>0</v>
      </c>
      <c r="L164" s="14">
        <f t="shared" si="40"/>
        <v>0</v>
      </c>
      <c r="M164" s="14">
        <f t="shared" si="40"/>
        <v>0</v>
      </c>
      <c r="N164" s="14">
        <f t="shared" si="40"/>
        <v>0</v>
      </c>
      <c r="O164" s="14">
        <f t="shared" si="40"/>
        <v>0</v>
      </c>
      <c r="P164" s="14">
        <f t="shared" si="40"/>
        <v>0</v>
      </c>
      <c r="Q164" s="14">
        <f t="shared" si="41"/>
        <v>0</v>
      </c>
      <c r="R164" s="14">
        <f t="shared" si="41"/>
        <v>0</v>
      </c>
      <c r="S164" s="14">
        <f t="shared" si="41"/>
        <v>0</v>
      </c>
      <c r="T164" s="14">
        <f t="shared" si="41"/>
        <v>0</v>
      </c>
      <c r="U164" s="14">
        <f t="shared" si="41"/>
        <v>0</v>
      </c>
      <c r="V164" s="14">
        <f t="shared" si="41"/>
        <v>0</v>
      </c>
      <c r="W164" s="14">
        <f t="shared" si="41"/>
        <v>0</v>
      </c>
      <c r="X164" s="14">
        <f t="shared" si="41"/>
        <v>0</v>
      </c>
    </row>
    <row r="165" spans="9:24" x14ac:dyDescent="0.2">
      <c r="I165" s="10">
        <f t="shared" si="32"/>
        <v>0</v>
      </c>
      <c r="J165" s="10" t="str">
        <f t="shared" si="42"/>
        <v/>
      </c>
      <c r="K165" s="14">
        <f t="shared" si="40"/>
        <v>0</v>
      </c>
      <c r="L165" s="14">
        <f t="shared" si="40"/>
        <v>0</v>
      </c>
      <c r="M165" s="14">
        <f t="shared" si="40"/>
        <v>0</v>
      </c>
      <c r="N165" s="14">
        <f t="shared" si="40"/>
        <v>0</v>
      </c>
      <c r="O165" s="14">
        <f t="shared" si="40"/>
        <v>0</v>
      </c>
      <c r="P165" s="14">
        <f t="shared" si="40"/>
        <v>0</v>
      </c>
      <c r="Q165" s="14">
        <f t="shared" si="41"/>
        <v>0</v>
      </c>
      <c r="R165" s="14">
        <f t="shared" si="41"/>
        <v>0</v>
      </c>
      <c r="S165" s="14">
        <f t="shared" si="41"/>
        <v>0</v>
      </c>
      <c r="T165" s="14">
        <f t="shared" si="41"/>
        <v>0</v>
      </c>
      <c r="U165" s="14">
        <f t="shared" si="41"/>
        <v>0</v>
      </c>
      <c r="V165" s="14">
        <f t="shared" si="41"/>
        <v>0</v>
      </c>
      <c r="W165" s="14">
        <f t="shared" si="41"/>
        <v>0</v>
      </c>
      <c r="X165" s="14">
        <f t="shared" si="41"/>
        <v>0</v>
      </c>
    </row>
    <row r="166" spans="9:24" x14ac:dyDescent="0.2">
      <c r="I166" s="10">
        <f t="shared" si="32"/>
        <v>0</v>
      </c>
      <c r="J166" s="10" t="str">
        <f t="shared" si="42"/>
        <v/>
      </c>
      <c r="K166" s="14">
        <f t="shared" si="40"/>
        <v>0</v>
      </c>
      <c r="L166" s="14">
        <f t="shared" si="40"/>
        <v>0</v>
      </c>
      <c r="M166" s="14">
        <f t="shared" si="40"/>
        <v>0</v>
      </c>
      <c r="N166" s="14">
        <f t="shared" si="40"/>
        <v>0</v>
      </c>
      <c r="O166" s="14">
        <f t="shared" si="40"/>
        <v>0</v>
      </c>
      <c r="P166" s="14">
        <f t="shared" si="40"/>
        <v>0</v>
      </c>
      <c r="Q166" s="14">
        <f t="shared" si="41"/>
        <v>0</v>
      </c>
      <c r="R166" s="14">
        <f t="shared" si="41"/>
        <v>0</v>
      </c>
      <c r="S166" s="14">
        <f t="shared" si="41"/>
        <v>0</v>
      </c>
      <c r="T166" s="14">
        <f t="shared" si="41"/>
        <v>0</v>
      </c>
      <c r="U166" s="14">
        <f t="shared" si="41"/>
        <v>0</v>
      </c>
      <c r="V166" s="14">
        <f t="shared" si="41"/>
        <v>0</v>
      </c>
      <c r="W166" s="14">
        <f t="shared" si="41"/>
        <v>0</v>
      </c>
      <c r="X166" s="14">
        <f t="shared" si="41"/>
        <v>0</v>
      </c>
    </row>
    <row r="167" spans="9:24" x14ac:dyDescent="0.2">
      <c r="I167" s="10">
        <f t="shared" si="32"/>
        <v>0</v>
      </c>
      <c r="J167" s="10" t="str">
        <f t="shared" si="42"/>
        <v/>
      </c>
      <c r="K167" s="14">
        <f t="shared" si="40"/>
        <v>0</v>
      </c>
      <c r="L167" s="14">
        <f t="shared" si="40"/>
        <v>0</v>
      </c>
      <c r="M167" s="14">
        <f t="shared" si="40"/>
        <v>0</v>
      </c>
      <c r="N167" s="14">
        <f t="shared" si="40"/>
        <v>0</v>
      </c>
      <c r="O167" s="14">
        <f t="shared" si="40"/>
        <v>0</v>
      </c>
      <c r="P167" s="14">
        <f t="shared" si="40"/>
        <v>0</v>
      </c>
      <c r="Q167" s="14">
        <f t="shared" si="41"/>
        <v>0</v>
      </c>
      <c r="R167" s="14">
        <f t="shared" si="41"/>
        <v>0</v>
      </c>
      <c r="S167" s="14">
        <f t="shared" si="41"/>
        <v>0</v>
      </c>
      <c r="T167" s="14">
        <f t="shared" si="41"/>
        <v>0</v>
      </c>
      <c r="U167" s="14">
        <f t="shared" si="41"/>
        <v>0</v>
      </c>
      <c r="V167" s="14">
        <f t="shared" si="41"/>
        <v>0</v>
      </c>
      <c r="W167" s="14">
        <f t="shared" si="41"/>
        <v>0</v>
      </c>
      <c r="X167" s="14">
        <f t="shared" si="41"/>
        <v>0</v>
      </c>
    </row>
    <row r="168" spans="9:24" x14ac:dyDescent="0.2">
      <c r="I168" s="10">
        <f t="shared" si="32"/>
        <v>0</v>
      </c>
      <c r="J168" s="10" t="str">
        <f t="shared" si="42"/>
        <v/>
      </c>
      <c r="K168" s="14">
        <f t="shared" si="40"/>
        <v>0</v>
      </c>
      <c r="L168" s="14">
        <f t="shared" si="40"/>
        <v>0</v>
      </c>
      <c r="M168" s="14">
        <f t="shared" si="40"/>
        <v>0</v>
      </c>
      <c r="N168" s="14">
        <f t="shared" si="40"/>
        <v>0</v>
      </c>
      <c r="O168" s="14">
        <f t="shared" si="40"/>
        <v>0</v>
      </c>
      <c r="P168" s="14">
        <f t="shared" si="40"/>
        <v>0</v>
      </c>
      <c r="Q168" s="14">
        <f t="shared" si="41"/>
        <v>0</v>
      </c>
      <c r="R168" s="14">
        <f t="shared" si="41"/>
        <v>0</v>
      </c>
      <c r="S168" s="14">
        <f t="shared" si="41"/>
        <v>0</v>
      </c>
      <c r="T168" s="14">
        <f t="shared" si="41"/>
        <v>0</v>
      </c>
      <c r="U168" s="14">
        <f t="shared" si="41"/>
        <v>0</v>
      </c>
      <c r="V168" s="14">
        <f t="shared" si="41"/>
        <v>0</v>
      </c>
      <c r="W168" s="14">
        <f t="shared" si="41"/>
        <v>0</v>
      </c>
      <c r="X168" s="14">
        <f t="shared" si="41"/>
        <v>0</v>
      </c>
    </row>
    <row r="169" spans="9:24" x14ac:dyDescent="0.2">
      <c r="I169" s="10">
        <f t="shared" si="32"/>
        <v>0</v>
      </c>
      <c r="J169" s="10" t="str">
        <f t="shared" si="42"/>
        <v/>
      </c>
      <c r="K169" s="14">
        <f t="shared" si="40"/>
        <v>0</v>
      </c>
      <c r="L169" s="14">
        <f t="shared" si="40"/>
        <v>0</v>
      </c>
      <c r="M169" s="14">
        <f t="shared" si="40"/>
        <v>0</v>
      </c>
      <c r="N169" s="14">
        <f t="shared" si="40"/>
        <v>0</v>
      </c>
      <c r="O169" s="14">
        <f t="shared" si="40"/>
        <v>0</v>
      </c>
      <c r="P169" s="14">
        <f t="shared" si="40"/>
        <v>0</v>
      </c>
      <c r="Q169" s="14">
        <f t="shared" si="41"/>
        <v>0</v>
      </c>
      <c r="R169" s="14">
        <f t="shared" si="41"/>
        <v>0</v>
      </c>
      <c r="S169" s="14">
        <f t="shared" si="41"/>
        <v>0</v>
      </c>
      <c r="T169" s="14">
        <f t="shared" si="41"/>
        <v>0</v>
      </c>
      <c r="U169" s="14">
        <f t="shared" si="41"/>
        <v>0</v>
      </c>
      <c r="V169" s="14">
        <f t="shared" si="41"/>
        <v>0</v>
      </c>
      <c r="W169" s="14">
        <f t="shared" si="41"/>
        <v>0</v>
      </c>
      <c r="X169" s="14">
        <f t="shared" si="41"/>
        <v>0</v>
      </c>
    </row>
    <row r="170" spans="9:24" x14ac:dyDescent="0.2">
      <c r="I170" s="10">
        <f t="shared" si="32"/>
        <v>0</v>
      </c>
      <c r="J170" s="10" t="str">
        <f t="shared" si="42"/>
        <v/>
      </c>
      <c r="K170" s="14">
        <f t="shared" si="40"/>
        <v>0</v>
      </c>
      <c r="L170" s="14">
        <f t="shared" si="40"/>
        <v>0</v>
      </c>
      <c r="M170" s="14">
        <f t="shared" si="40"/>
        <v>0</v>
      </c>
      <c r="N170" s="14">
        <f t="shared" si="40"/>
        <v>0</v>
      </c>
      <c r="O170" s="14">
        <f t="shared" si="40"/>
        <v>0</v>
      </c>
      <c r="P170" s="14">
        <f t="shared" si="40"/>
        <v>0</v>
      </c>
      <c r="Q170" s="14">
        <f t="shared" si="41"/>
        <v>0</v>
      </c>
      <c r="R170" s="14">
        <f t="shared" si="41"/>
        <v>0</v>
      </c>
      <c r="S170" s="14">
        <f t="shared" si="41"/>
        <v>0</v>
      </c>
      <c r="T170" s="14">
        <f t="shared" si="41"/>
        <v>0</v>
      </c>
      <c r="U170" s="14">
        <f t="shared" si="41"/>
        <v>0</v>
      </c>
      <c r="V170" s="14">
        <f t="shared" si="41"/>
        <v>0</v>
      </c>
      <c r="W170" s="14">
        <f t="shared" si="41"/>
        <v>0</v>
      </c>
      <c r="X170" s="14">
        <f t="shared" si="41"/>
        <v>0</v>
      </c>
    </row>
    <row r="171" spans="9:24" x14ac:dyDescent="0.2">
      <c r="I171" s="10">
        <f t="shared" si="32"/>
        <v>0</v>
      </c>
      <c r="J171" s="10" t="str">
        <f t="shared" si="42"/>
        <v/>
      </c>
      <c r="K171" s="14">
        <f t="shared" si="40"/>
        <v>0</v>
      </c>
      <c r="L171" s="14">
        <f t="shared" si="40"/>
        <v>0</v>
      </c>
      <c r="M171" s="14">
        <f t="shared" si="40"/>
        <v>0</v>
      </c>
      <c r="N171" s="14">
        <f t="shared" si="40"/>
        <v>0</v>
      </c>
      <c r="O171" s="14">
        <f t="shared" si="40"/>
        <v>0</v>
      </c>
      <c r="P171" s="14">
        <f t="shared" si="40"/>
        <v>0</v>
      </c>
      <c r="Q171" s="14">
        <f t="shared" si="41"/>
        <v>0</v>
      </c>
      <c r="R171" s="14">
        <f t="shared" si="41"/>
        <v>0</v>
      </c>
      <c r="S171" s="14">
        <f t="shared" si="41"/>
        <v>0</v>
      </c>
      <c r="T171" s="14">
        <f t="shared" si="41"/>
        <v>0</v>
      </c>
      <c r="U171" s="14">
        <f t="shared" si="41"/>
        <v>0</v>
      </c>
      <c r="V171" s="14">
        <f t="shared" si="41"/>
        <v>0</v>
      </c>
      <c r="W171" s="14">
        <f t="shared" si="41"/>
        <v>0</v>
      </c>
      <c r="X171" s="14">
        <f t="shared" si="41"/>
        <v>0</v>
      </c>
    </row>
    <row r="172" spans="9:24" x14ac:dyDescent="0.2">
      <c r="I172" s="10">
        <f t="shared" si="32"/>
        <v>0</v>
      </c>
      <c r="J172" s="10" t="str">
        <f t="shared" si="42"/>
        <v/>
      </c>
      <c r="K172" s="14">
        <f t="shared" ref="K172:P181" si="43">IF((UPPER($A172)=K$1),$I172,0)</f>
        <v>0</v>
      </c>
      <c r="L172" s="14">
        <f t="shared" si="43"/>
        <v>0</v>
      </c>
      <c r="M172" s="14">
        <f t="shared" si="43"/>
        <v>0</v>
      </c>
      <c r="N172" s="14">
        <f t="shared" si="43"/>
        <v>0</v>
      </c>
      <c r="O172" s="14">
        <f t="shared" si="43"/>
        <v>0</v>
      </c>
      <c r="P172" s="14">
        <f t="shared" si="43"/>
        <v>0</v>
      </c>
      <c r="Q172" s="14">
        <f t="shared" ref="Q172:X181" si="44">IF((UPPER($A172)=Q$1),-$I172,0)</f>
        <v>0</v>
      </c>
      <c r="R172" s="14">
        <f t="shared" si="44"/>
        <v>0</v>
      </c>
      <c r="S172" s="14">
        <f t="shared" si="44"/>
        <v>0</v>
      </c>
      <c r="T172" s="14">
        <f t="shared" si="44"/>
        <v>0</v>
      </c>
      <c r="U172" s="14">
        <f t="shared" si="44"/>
        <v>0</v>
      </c>
      <c r="V172" s="14">
        <f t="shared" si="44"/>
        <v>0</v>
      </c>
      <c r="W172" s="14">
        <f t="shared" si="44"/>
        <v>0</v>
      </c>
      <c r="X172" s="14">
        <f t="shared" si="44"/>
        <v>0</v>
      </c>
    </row>
    <row r="173" spans="9:24" x14ac:dyDescent="0.2">
      <c r="I173" s="10">
        <f t="shared" si="32"/>
        <v>0</v>
      </c>
      <c r="J173" s="10" t="str">
        <f t="shared" si="42"/>
        <v/>
      </c>
      <c r="K173" s="14">
        <f t="shared" si="43"/>
        <v>0</v>
      </c>
      <c r="L173" s="14">
        <f t="shared" si="43"/>
        <v>0</v>
      </c>
      <c r="M173" s="14">
        <f t="shared" si="43"/>
        <v>0</v>
      </c>
      <c r="N173" s="14">
        <f t="shared" si="43"/>
        <v>0</v>
      </c>
      <c r="O173" s="14">
        <f t="shared" si="43"/>
        <v>0</v>
      </c>
      <c r="P173" s="14">
        <f t="shared" si="43"/>
        <v>0</v>
      </c>
      <c r="Q173" s="14">
        <f t="shared" si="44"/>
        <v>0</v>
      </c>
      <c r="R173" s="14">
        <f t="shared" si="44"/>
        <v>0</v>
      </c>
      <c r="S173" s="14">
        <f t="shared" si="44"/>
        <v>0</v>
      </c>
      <c r="T173" s="14">
        <f t="shared" si="44"/>
        <v>0</v>
      </c>
      <c r="U173" s="14">
        <f t="shared" si="44"/>
        <v>0</v>
      </c>
      <c r="V173" s="14">
        <f t="shared" si="44"/>
        <v>0</v>
      </c>
      <c r="W173" s="14">
        <f t="shared" si="44"/>
        <v>0</v>
      </c>
      <c r="X173" s="14">
        <f t="shared" si="44"/>
        <v>0</v>
      </c>
    </row>
    <row r="174" spans="9:24" x14ac:dyDescent="0.2">
      <c r="I174" s="10">
        <f t="shared" si="32"/>
        <v>0</v>
      </c>
      <c r="J174" s="10" t="str">
        <f t="shared" si="42"/>
        <v/>
      </c>
      <c r="K174" s="14">
        <f t="shared" si="43"/>
        <v>0</v>
      </c>
      <c r="L174" s="14">
        <f t="shared" si="43"/>
        <v>0</v>
      </c>
      <c r="M174" s="14">
        <f t="shared" si="43"/>
        <v>0</v>
      </c>
      <c r="N174" s="14">
        <f t="shared" si="43"/>
        <v>0</v>
      </c>
      <c r="O174" s="14">
        <f t="shared" si="43"/>
        <v>0</v>
      </c>
      <c r="P174" s="14">
        <f t="shared" si="43"/>
        <v>0</v>
      </c>
      <c r="Q174" s="14">
        <f t="shared" si="44"/>
        <v>0</v>
      </c>
      <c r="R174" s="14">
        <f t="shared" si="44"/>
        <v>0</v>
      </c>
      <c r="S174" s="14">
        <f t="shared" si="44"/>
        <v>0</v>
      </c>
      <c r="T174" s="14">
        <f t="shared" si="44"/>
        <v>0</v>
      </c>
      <c r="U174" s="14">
        <f t="shared" si="44"/>
        <v>0</v>
      </c>
      <c r="V174" s="14">
        <f t="shared" si="44"/>
        <v>0</v>
      </c>
      <c r="W174" s="14">
        <f t="shared" si="44"/>
        <v>0</v>
      </c>
      <c r="X174" s="14">
        <f t="shared" si="44"/>
        <v>0</v>
      </c>
    </row>
    <row r="175" spans="9:24" x14ac:dyDescent="0.2">
      <c r="I175" s="10">
        <f t="shared" si="32"/>
        <v>0</v>
      </c>
      <c r="J175" s="10" t="str">
        <f t="shared" si="42"/>
        <v/>
      </c>
      <c r="K175" s="14">
        <f t="shared" si="43"/>
        <v>0</v>
      </c>
      <c r="L175" s="14">
        <f t="shared" si="43"/>
        <v>0</v>
      </c>
      <c r="M175" s="14">
        <f t="shared" si="43"/>
        <v>0</v>
      </c>
      <c r="N175" s="14">
        <f t="shared" si="43"/>
        <v>0</v>
      </c>
      <c r="O175" s="14">
        <f t="shared" si="43"/>
        <v>0</v>
      </c>
      <c r="P175" s="14">
        <f t="shared" si="43"/>
        <v>0</v>
      </c>
      <c r="Q175" s="14">
        <f t="shared" si="44"/>
        <v>0</v>
      </c>
      <c r="R175" s="14">
        <f t="shared" si="44"/>
        <v>0</v>
      </c>
      <c r="S175" s="14">
        <f t="shared" si="44"/>
        <v>0</v>
      </c>
      <c r="T175" s="14">
        <f t="shared" si="44"/>
        <v>0</v>
      </c>
      <c r="U175" s="14">
        <f t="shared" si="44"/>
        <v>0</v>
      </c>
      <c r="V175" s="14">
        <f t="shared" si="44"/>
        <v>0</v>
      </c>
      <c r="W175" s="14">
        <f t="shared" si="44"/>
        <v>0</v>
      </c>
      <c r="X175" s="14">
        <f t="shared" si="44"/>
        <v>0</v>
      </c>
    </row>
    <row r="176" spans="9:24" x14ac:dyDescent="0.2">
      <c r="I176" s="10">
        <f t="shared" si="32"/>
        <v>0</v>
      </c>
      <c r="J176" s="10" t="str">
        <f t="shared" si="42"/>
        <v/>
      </c>
      <c r="K176" s="14">
        <f t="shared" si="43"/>
        <v>0</v>
      </c>
      <c r="L176" s="14">
        <f t="shared" si="43"/>
        <v>0</v>
      </c>
      <c r="M176" s="14">
        <f t="shared" si="43"/>
        <v>0</v>
      </c>
      <c r="N176" s="14">
        <f t="shared" si="43"/>
        <v>0</v>
      </c>
      <c r="O176" s="14">
        <f t="shared" si="43"/>
        <v>0</v>
      </c>
      <c r="P176" s="14">
        <f t="shared" si="43"/>
        <v>0</v>
      </c>
      <c r="Q176" s="14">
        <f t="shared" si="44"/>
        <v>0</v>
      </c>
      <c r="R176" s="14">
        <f t="shared" si="44"/>
        <v>0</v>
      </c>
      <c r="S176" s="14">
        <f t="shared" si="44"/>
        <v>0</v>
      </c>
      <c r="T176" s="14">
        <f t="shared" si="44"/>
        <v>0</v>
      </c>
      <c r="U176" s="14">
        <f t="shared" si="44"/>
        <v>0</v>
      </c>
      <c r="V176" s="14">
        <f t="shared" si="44"/>
        <v>0</v>
      </c>
      <c r="W176" s="14">
        <f t="shared" si="44"/>
        <v>0</v>
      </c>
      <c r="X176" s="14">
        <f t="shared" si="44"/>
        <v>0</v>
      </c>
    </row>
    <row r="177" spans="9:24" x14ac:dyDescent="0.2">
      <c r="I177" s="10">
        <f t="shared" si="32"/>
        <v>0</v>
      </c>
      <c r="J177" s="10" t="str">
        <f t="shared" si="42"/>
        <v/>
      </c>
      <c r="K177" s="14">
        <f t="shared" si="43"/>
        <v>0</v>
      </c>
      <c r="L177" s="14">
        <f t="shared" si="43"/>
        <v>0</v>
      </c>
      <c r="M177" s="14">
        <f t="shared" si="43"/>
        <v>0</v>
      </c>
      <c r="N177" s="14">
        <f t="shared" si="43"/>
        <v>0</v>
      </c>
      <c r="O177" s="14">
        <f t="shared" si="43"/>
        <v>0</v>
      </c>
      <c r="P177" s="14">
        <f t="shared" si="43"/>
        <v>0</v>
      </c>
      <c r="Q177" s="14">
        <f t="shared" si="44"/>
        <v>0</v>
      </c>
      <c r="R177" s="14">
        <f t="shared" si="44"/>
        <v>0</v>
      </c>
      <c r="S177" s="14">
        <f t="shared" si="44"/>
        <v>0</v>
      </c>
      <c r="T177" s="14">
        <f t="shared" si="44"/>
        <v>0</v>
      </c>
      <c r="U177" s="14">
        <f t="shared" si="44"/>
        <v>0</v>
      </c>
      <c r="V177" s="14">
        <f t="shared" si="44"/>
        <v>0</v>
      </c>
      <c r="W177" s="14">
        <f t="shared" si="44"/>
        <v>0</v>
      </c>
      <c r="X177" s="14">
        <f t="shared" si="44"/>
        <v>0</v>
      </c>
    </row>
    <row r="178" spans="9:24" x14ac:dyDescent="0.2">
      <c r="I178" s="10">
        <f t="shared" si="32"/>
        <v>0</v>
      </c>
      <c r="J178" s="10" t="str">
        <f t="shared" si="42"/>
        <v/>
      </c>
      <c r="K178" s="14">
        <f t="shared" si="43"/>
        <v>0</v>
      </c>
      <c r="L178" s="14">
        <f t="shared" si="43"/>
        <v>0</v>
      </c>
      <c r="M178" s="14">
        <f t="shared" si="43"/>
        <v>0</v>
      </c>
      <c r="N178" s="14">
        <f t="shared" si="43"/>
        <v>0</v>
      </c>
      <c r="O178" s="14">
        <f t="shared" si="43"/>
        <v>0</v>
      </c>
      <c r="P178" s="14">
        <f t="shared" si="43"/>
        <v>0</v>
      </c>
      <c r="Q178" s="14">
        <f t="shared" si="44"/>
        <v>0</v>
      </c>
      <c r="R178" s="14">
        <f t="shared" si="44"/>
        <v>0</v>
      </c>
      <c r="S178" s="14">
        <f t="shared" si="44"/>
        <v>0</v>
      </c>
      <c r="T178" s="14">
        <f t="shared" si="44"/>
        <v>0</v>
      </c>
      <c r="U178" s="14">
        <f t="shared" si="44"/>
        <v>0</v>
      </c>
      <c r="V178" s="14">
        <f t="shared" si="44"/>
        <v>0</v>
      </c>
      <c r="W178" s="14">
        <f t="shared" si="44"/>
        <v>0</v>
      </c>
      <c r="X178" s="14">
        <f t="shared" si="44"/>
        <v>0</v>
      </c>
    </row>
    <row r="179" spans="9:24" x14ac:dyDescent="0.2">
      <c r="I179" s="10">
        <f t="shared" si="32"/>
        <v>0</v>
      </c>
      <c r="J179" s="10" t="str">
        <f t="shared" si="42"/>
        <v/>
      </c>
      <c r="K179" s="14">
        <f t="shared" si="43"/>
        <v>0</v>
      </c>
      <c r="L179" s="14">
        <f t="shared" si="43"/>
        <v>0</v>
      </c>
      <c r="M179" s="14">
        <f t="shared" si="43"/>
        <v>0</v>
      </c>
      <c r="N179" s="14">
        <f t="shared" si="43"/>
        <v>0</v>
      </c>
      <c r="O179" s="14">
        <f t="shared" si="43"/>
        <v>0</v>
      </c>
      <c r="P179" s="14">
        <f t="shared" si="43"/>
        <v>0</v>
      </c>
      <c r="Q179" s="14">
        <f t="shared" si="44"/>
        <v>0</v>
      </c>
      <c r="R179" s="14">
        <f t="shared" si="44"/>
        <v>0</v>
      </c>
      <c r="S179" s="14">
        <f t="shared" si="44"/>
        <v>0</v>
      </c>
      <c r="T179" s="14">
        <f t="shared" si="44"/>
        <v>0</v>
      </c>
      <c r="U179" s="14">
        <f t="shared" si="44"/>
        <v>0</v>
      </c>
      <c r="V179" s="14">
        <f t="shared" si="44"/>
        <v>0</v>
      </c>
      <c r="W179" s="14">
        <f t="shared" si="44"/>
        <v>0</v>
      </c>
      <c r="X179" s="14">
        <f t="shared" si="44"/>
        <v>0</v>
      </c>
    </row>
    <row r="180" spans="9:24" x14ac:dyDescent="0.2">
      <c r="I180" s="10">
        <f t="shared" si="32"/>
        <v>0</v>
      </c>
      <c r="J180" s="10" t="str">
        <f t="shared" si="42"/>
        <v/>
      </c>
      <c r="K180" s="14">
        <f t="shared" si="43"/>
        <v>0</v>
      </c>
      <c r="L180" s="14">
        <f t="shared" si="43"/>
        <v>0</v>
      </c>
      <c r="M180" s="14">
        <f t="shared" si="43"/>
        <v>0</v>
      </c>
      <c r="N180" s="14">
        <f t="shared" si="43"/>
        <v>0</v>
      </c>
      <c r="O180" s="14">
        <f t="shared" si="43"/>
        <v>0</v>
      </c>
      <c r="P180" s="14">
        <f t="shared" si="43"/>
        <v>0</v>
      </c>
      <c r="Q180" s="14">
        <f t="shared" si="44"/>
        <v>0</v>
      </c>
      <c r="R180" s="14">
        <f t="shared" si="44"/>
        <v>0</v>
      </c>
      <c r="S180" s="14">
        <f t="shared" si="44"/>
        <v>0</v>
      </c>
      <c r="T180" s="14">
        <f t="shared" si="44"/>
        <v>0</v>
      </c>
      <c r="U180" s="14">
        <f t="shared" si="44"/>
        <v>0</v>
      </c>
      <c r="V180" s="14">
        <f t="shared" si="44"/>
        <v>0</v>
      </c>
      <c r="W180" s="14">
        <f t="shared" si="44"/>
        <v>0</v>
      </c>
      <c r="X180" s="14">
        <f t="shared" si="44"/>
        <v>0</v>
      </c>
    </row>
    <row r="181" spans="9:24" x14ac:dyDescent="0.2">
      <c r="I181" s="10">
        <f t="shared" si="32"/>
        <v>0</v>
      </c>
      <c r="J181" s="10" t="str">
        <f t="shared" si="42"/>
        <v/>
      </c>
      <c r="K181" s="14">
        <f t="shared" si="43"/>
        <v>0</v>
      </c>
      <c r="L181" s="14">
        <f t="shared" si="43"/>
        <v>0</v>
      </c>
      <c r="M181" s="14">
        <f t="shared" si="43"/>
        <v>0</v>
      </c>
      <c r="N181" s="14">
        <f t="shared" si="43"/>
        <v>0</v>
      </c>
      <c r="O181" s="14">
        <f t="shared" si="43"/>
        <v>0</v>
      </c>
      <c r="P181" s="14">
        <f t="shared" si="43"/>
        <v>0</v>
      </c>
      <c r="Q181" s="14">
        <f t="shared" si="44"/>
        <v>0</v>
      </c>
      <c r="R181" s="14">
        <f t="shared" si="44"/>
        <v>0</v>
      </c>
      <c r="S181" s="14">
        <f t="shared" si="44"/>
        <v>0</v>
      </c>
      <c r="T181" s="14">
        <f t="shared" si="44"/>
        <v>0</v>
      </c>
      <c r="U181" s="14">
        <f t="shared" si="44"/>
        <v>0</v>
      </c>
      <c r="V181" s="14">
        <f t="shared" si="44"/>
        <v>0</v>
      </c>
      <c r="W181" s="14">
        <f t="shared" si="44"/>
        <v>0</v>
      </c>
      <c r="X181" s="14">
        <f t="shared" si="44"/>
        <v>0</v>
      </c>
    </row>
    <row r="182" spans="9:24" x14ac:dyDescent="0.2">
      <c r="I182" s="10">
        <f t="shared" si="32"/>
        <v>0</v>
      </c>
      <c r="J182" s="10" t="str">
        <f t="shared" si="42"/>
        <v/>
      </c>
      <c r="K182" s="14">
        <f t="shared" ref="K182:P191" si="45">IF((UPPER($A182)=K$1),$I182,0)</f>
        <v>0</v>
      </c>
      <c r="L182" s="14">
        <f t="shared" si="45"/>
        <v>0</v>
      </c>
      <c r="M182" s="14">
        <f t="shared" si="45"/>
        <v>0</v>
      </c>
      <c r="N182" s="14">
        <f t="shared" si="45"/>
        <v>0</v>
      </c>
      <c r="O182" s="14">
        <f t="shared" si="45"/>
        <v>0</v>
      </c>
      <c r="P182" s="14">
        <f t="shared" si="45"/>
        <v>0</v>
      </c>
      <c r="Q182" s="14">
        <f t="shared" ref="Q182:X191" si="46">IF((UPPER($A182)=Q$1),-$I182,0)</f>
        <v>0</v>
      </c>
      <c r="R182" s="14">
        <f t="shared" si="46"/>
        <v>0</v>
      </c>
      <c r="S182" s="14">
        <f t="shared" si="46"/>
        <v>0</v>
      </c>
      <c r="T182" s="14">
        <f t="shared" si="46"/>
        <v>0</v>
      </c>
      <c r="U182" s="14">
        <f t="shared" si="46"/>
        <v>0</v>
      </c>
      <c r="V182" s="14">
        <f t="shared" si="46"/>
        <v>0</v>
      </c>
      <c r="W182" s="14">
        <f t="shared" si="46"/>
        <v>0</v>
      </c>
      <c r="X182" s="14">
        <f t="shared" si="46"/>
        <v>0</v>
      </c>
    </row>
    <row r="183" spans="9:24" x14ac:dyDescent="0.2">
      <c r="I183" s="10">
        <f t="shared" si="32"/>
        <v>0</v>
      </c>
      <c r="J183" s="10" t="str">
        <f t="shared" si="42"/>
        <v/>
      </c>
      <c r="K183" s="14">
        <f t="shared" si="45"/>
        <v>0</v>
      </c>
      <c r="L183" s="14">
        <f t="shared" si="45"/>
        <v>0</v>
      </c>
      <c r="M183" s="14">
        <f t="shared" si="45"/>
        <v>0</v>
      </c>
      <c r="N183" s="14">
        <f t="shared" si="45"/>
        <v>0</v>
      </c>
      <c r="O183" s="14">
        <f t="shared" si="45"/>
        <v>0</v>
      </c>
      <c r="P183" s="14">
        <f t="shared" si="45"/>
        <v>0</v>
      </c>
      <c r="Q183" s="14">
        <f t="shared" si="46"/>
        <v>0</v>
      </c>
      <c r="R183" s="14">
        <f t="shared" si="46"/>
        <v>0</v>
      </c>
      <c r="S183" s="14">
        <f t="shared" si="46"/>
        <v>0</v>
      </c>
      <c r="T183" s="14">
        <f t="shared" si="46"/>
        <v>0</v>
      </c>
      <c r="U183" s="14">
        <f t="shared" si="46"/>
        <v>0</v>
      </c>
      <c r="V183" s="14">
        <f t="shared" si="46"/>
        <v>0</v>
      </c>
      <c r="W183" s="14">
        <f t="shared" si="46"/>
        <v>0</v>
      </c>
      <c r="X183" s="14">
        <f t="shared" si="46"/>
        <v>0</v>
      </c>
    </row>
    <row r="184" spans="9:24" x14ac:dyDescent="0.2">
      <c r="I184" s="10">
        <f t="shared" si="32"/>
        <v>0</v>
      </c>
      <c r="J184" s="10" t="str">
        <f t="shared" si="42"/>
        <v/>
      </c>
      <c r="K184" s="14">
        <f t="shared" si="45"/>
        <v>0</v>
      </c>
      <c r="L184" s="14">
        <f t="shared" si="45"/>
        <v>0</v>
      </c>
      <c r="M184" s="14">
        <f t="shared" si="45"/>
        <v>0</v>
      </c>
      <c r="N184" s="14">
        <f t="shared" si="45"/>
        <v>0</v>
      </c>
      <c r="O184" s="14">
        <f t="shared" si="45"/>
        <v>0</v>
      </c>
      <c r="P184" s="14">
        <f t="shared" si="45"/>
        <v>0</v>
      </c>
      <c r="Q184" s="14">
        <f t="shared" si="46"/>
        <v>0</v>
      </c>
      <c r="R184" s="14">
        <f t="shared" si="46"/>
        <v>0</v>
      </c>
      <c r="S184" s="14">
        <f t="shared" si="46"/>
        <v>0</v>
      </c>
      <c r="T184" s="14">
        <f t="shared" si="46"/>
        <v>0</v>
      </c>
      <c r="U184" s="14">
        <f t="shared" si="46"/>
        <v>0</v>
      </c>
      <c r="V184" s="14">
        <f t="shared" si="46"/>
        <v>0</v>
      </c>
      <c r="W184" s="14">
        <f t="shared" si="46"/>
        <v>0</v>
      </c>
      <c r="X184" s="14">
        <f t="shared" si="46"/>
        <v>0</v>
      </c>
    </row>
    <row r="185" spans="9:24" x14ac:dyDescent="0.2">
      <c r="I185" s="10">
        <f t="shared" si="32"/>
        <v>0</v>
      </c>
      <c r="J185" s="10" t="str">
        <f t="shared" si="42"/>
        <v/>
      </c>
      <c r="K185" s="14">
        <f t="shared" si="45"/>
        <v>0</v>
      </c>
      <c r="L185" s="14">
        <f t="shared" si="45"/>
        <v>0</v>
      </c>
      <c r="M185" s="14">
        <f t="shared" si="45"/>
        <v>0</v>
      </c>
      <c r="N185" s="14">
        <f t="shared" si="45"/>
        <v>0</v>
      </c>
      <c r="O185" s="14">
        <f t="shared" si="45"/>
        <v>0</v>
      </c>
      <c r="P185" s="14">
        <f t="shared" si="45"/>
        <v>0</v>
      </c>
      <c r="Q185" s="14">
        <f t="shared" si="46"/>
        <v>0</v>
      </c>
      <c r="R185" s="14">
        <f t="shared" si="46"/>
        <v>0</v>
      </c>
      <c r="S185" s="14">
        <f t="shared" si="46"/>
        <v>0</v>
      </c>
      <c r="T185" s="14">
        <f t="shared" si="46"/>
        <v>0</v>
      </c>
      <c r="U185" s="14">
        <f t="shared" si="46"/>
        <v>0</v>
      </c>
      <c r="V185" s="14">
        <f t="shared" si="46"/>
        <v>0</v>
      </c>
      <c r="W185" s="14">
        <f t="shared" si="46"/>
        <v>0</v>
      </c>
      <c r="X185" s="14">
        <f t="shared" si="46"/>
        <v>0</v>
      </c>
    </row>
    <row r="186" spans="9:24" x14ac:dyDescent="0.2">
      <c r="I186" s="10">
        <f t="shared" si="32"/>
        <v>0</v>
      </c>
      <c r="J186" s="10" t="str">
        <f t="shared" si="42"/>
        <v/>
      </c>
      <c r="K186" s="14">
        <f t="shared" si="45"/>
        <v>0</v>
      </c>
      <c r="L186" s="14">
        <f t="shared" si="45"/>
        <v>0</v>
      </c>
      <c r="M186" s="14">
        <f t="shared" si="45"/>
        <v>0</v>
      </c>
      <c r="N186" s="14">
        <f t="shared" si="45"/>
        <v>0</v>
      </c>
      <c r="O186" s="14">
        <f t="shared" si="45"/>
        <v>0</v>
      </c>
      <c r="P186" s="14">
        <f t="shared" si="45"/>
        <v>0</v>
      </c>
      <c r="Q186" s="14">
        <f t="shared" si="46"/>
        <v>0</v>
      </c>
      <c r="R186" s="14">
        <f t="shared" si="46"/>
        <v>0</v>
      </c>
      <c r="S186" s="14">
        <f t="shared" si="46"/>
        <v>0</v>
      </c>
      <c r="T186" s="14">
        <f t="shared" si="46"/>
        <v>0</v>
      </c>
      <c r="U186" s="14">
        <f t="shared" si="46"/>
        <v>0</v>
      </c>
      <c r="V186" s="14">
        <f t="shared" si="46"/>
        <v>0</v>
      </c>
      <c r="W186" s="14">
        <f t="shared" si="46"/>
        <v>0</v>
      </c>
      <c r="X186" s="14">
        <f t="shared" si="46"/>
        <v>0</v>
      </c>
    </row>
    <row r="187" spans="9:24" x14ac:dyDescent="0.2">
      <c r="I187" s="10">
        <f t="shared" si="32"/>
        <v>0</v>
      </c>
      <c r="J187" s="10" t="str">
        <f t="shared" si="42"/>
        <v/>
      </c>
      <c r="K187" s="14">
        <f t="shared" si="45"/>
        <v>0</v>
      </c>
      <c r="L187" s="14">
        <f t="shared" si="45"/>
        <v>0</v>
      </c>
      <c r="M187" s="14">
        <f t="shared" si="45"/>
        <v>0</v>
      </c>
      <c r="N187" s="14">
        <f t="shared" si="45"/>
        <v>0</v>
      </c>
      <c r="O187" s="14">
        <f t="shared" si="45"/>
        <v>0</v>
      </c>
      <c r="P187" s="14">
        <f t="shared" si="45"/>
        <v>0</v>
      </c>
      <c r="Q187" s="14">
        <f t="shared" si="46"/>
        <v>0</v>
      </c>
      <c r="R187" s="14">
        <f t="shared" si="46"/>
        <v>0</v>
      </c>
      <c r="S187" s="14">
        <f t="shared" si="46"/>
        <v>0</v>
      </c>
      <c r="T187" s="14">
        <f t="shared" si="46"/>
        <v>0</v>
      </c>
      <c r="U187" s="14">
        <f t="shared" si="46"/>
        <v>0</v>
      </c>
      <c r="V187" s="14">
        <f t="shared" si="46"/>
        <v>0</v>
      </c>
      <c r="W187" s="14">
        <f t="shared" si="46"/>
        <v>0</v>
      </c>
      <c r="X187" s="14">
        <f t="shared" si="46"/>
        <v>0</v>
      </c>
    </row>
    <row r="188" spans="9:24" x14ac:dyDescent="0.2">
      <c r="I188" s="10">
        <f t="shared" si="32"/>
        <v>0</v>
      </c>
      <c r="J188" s="10" t="str">
        <f t="shared" si="42"/>
        <v/>
      </c>
      <c r="K188" s="14">
        <f t="shared" si="45"/>
        <v>0</v>
      </c>
      <c r="L188" s="14">
        <f t="shared" si="45"/>
        <v>0</v>
      </c>
      <c r="M188" s="14">
        <f t="shared" si="45"/>
        <v>0</v>
      </c>
      <c r="N188" s="14">
        <f t="shared" si="45"/>
        <v>0</v>
      </c>
      <c r="O188" s="14">
        <f t="shared" si="45"/>
        <v>0</v>
      </c>
      <c r="P188" s="14">
        <f t="shared" si="45"/>
        <v>0</v>
      </c>
      <c r="Q188" s="14">
        <f t="shared" si="46"/>
        <v>0</v>
      </c>
      <c r="R188" s="14">
        <f t="shared" si="46"/>
        <v>0</v>
      </c>
      <c r="S188" s="14">
        <f t="shared" si="46"/>
        <v>0</v>
      </c>
      <c r="T188" s="14">
        <f t="shared" si="46"/>
        <v>0</v>
      </c>
      <c r="U188" s="14">
        <f t="shared" si="46"/>
        <v>0</v>
      </c>
      <c r="V188" s="14">
        <f t="shared" si="46"/>
        <v>0</v>
      </c>
      <c r="W188" s="14">
        <f t="shared" si="46"/>
        <v>0</v>
      </c>
      <c r="X188" s="14">
        <f t="shared" si="46"/>
        <v>0</v>
      </c>
    </row>
    <row r="189" spans="9:24" x14ac:dyDescent="0.2">
      <c r="I189" s="10">
        <f t="shared" si="32"/>
        <v>0</v>
      </c>
      <c r="J189" s="10" t="str">
        <f t="shared" si="42"/>
        <v/>
      </c>
      <c r="K189" s="14">
        <f t="shared" si="45"/>
        <v>0</v>
      </c>
      <c r="L189" s="14">
        <f t="shared" si="45"/>
        <v>0</v>
      </c>
      <c r="M189" s="14">
        <f t="shared" si="45"/>
        <v>0</v>
      </c>
      <c r="N189" s="14">
        <f t="shared" si="45"/>
        <v>0</v>
      </c>
      <c r="O189" s="14">
        <f t="shared" si="45"/>
        <v>0</v>
      </c>
      <c r="P189" s="14">
        <f t="shared" si="45"/>
        <v>0</v>
      </c>
      <c r="Q189" s="14">
        <f t="shared" si="46"/>
        <v>0</v>
      </c>
      <c r="R189" s="14">
        <f t="shared" si="46"/>
        <v>0</v>
      </c>
      <c r="S189" s="14">
        <f t="shared" si="46"/>
        <v>0</v>
      </c>
      <c r="T189" s="14">
        <f t="shared" si="46"/>
        <v>0</v>
      </c>
      <c r="U189" s="14">
        <f t="shared" si="46"/>
        <v>0</v>
      </c>
      <c r="V189" s="14">
        <f t="shared" si="46"/>
        <v>0</v>
      </c>
      <c r="W189" s="14">
        <f t="shared" si="46"/>
        <v>0</v>
      </c>
      <c r="X189" s="14">
        <f t="shared" si="46"/>
        <v>0</v>
      </c>
    </row>
    <row r="190" spans="9:24" x14ac:dyDescent="0.2">
      <c r="I190" s="10">
        <f t="shared" si="32"/>
        <v>0</v>
      </c>
      <c r="J190" s="10" t="str">
        <f t="shared" si="42"/>
        <v/>
      </c>
      <c r="K190" s="14">
        <f t="shared" si="45"/>
        <v>0</v>
      </c>
      <c r="L190" s="14">
        <f t="shared" si="45"/>
        <v>0</v>
      </c>
      <c r="M190" s="14">
        <f t="shared" si="45"/>
        <v>0</v>
      </c>
      <c r="N190" s="14">
        <f t="shared" si="45"/>
        <v>0</v>
      </c>
      <c r="O190" s="14">
        <f t="shared" si="45"/>
        <v>0</v>
      </c>
      <c r="P190" s="14">
        <f t="shared" si="45"/>
        <v>0</v>
      </c>
      <c r="Q190" s="14">
        <f t="shared" si="46"/>
        <v>0</v>
      </c>
      <c r="R190" s="14">
        <f t="shared" si="46"/>
        <v>0</v>
      </c>
      <c r="S190" s="14">
        <f t="shared" si="46"/>
        <v>0</v>
      </c>
      <c r="T190" s="14">
        <f t="shared" si="46"/>
        <v>0</v>
      </c>
      <c r="U190" s="14">
        <f t="shared" si="46"/>
        <v>0</v>
      </c>
      <c r="V190" s="14">
        <f t="shared" si="46"/>
        <v>0</v>
      </c>
      <c r="W190" s="14">
        <f t="shared" si="46"/>
        <v>0</v>
      </c>
      <c r="X190" s="14">
        <f t="shared" si="46"/>
        <v>0</v>
      </c>
    </row>
    <row r="191" spans="9:24" x14ac:dyDescent="0.2">
      <c r="I191" s="10">
        <f t="shared" si="32"/>
        <v>0</v>
      </c>
      <c r="J191" s="10" t="str">
        <f t="shared" si="42"/>
        <v/>
      </c>
      <c r="K191" s="14">
        <f t="shared" si="45"/>
        <v>0</v>
      </c>
      <c r="L191" s="14">
        <f t="shared" si="45"/>
        <v>0</v>
      </c>
      <c r="M191" s="14">
        <f t="shared" si="45"/>
        <v>0</v>
      </c>
      <c r="N191" s="14">
        <f t="shared" si="45"/>
        <v>0</v>
      </c>
      <c r="O191" s="14">
        <f t="shared" si="45"/>
        <v>0</v>
      </c>
      <c r="P191" s="14">
        <f t="shared" si="45"/>
        <v>0</v>
      </c>
      <c r="Q191" s="14">
        <f t="shared" si="46"/>
        <v>0</v>
      </c>
      <c r="R191" s="14">
        <f t="shared" si="46"/>
        <v>0</v>
      </c>
      <c r="S191" s="14">
        <f t="shared" si="46"/>
        <v>0</v>
      </c>
      <c r="T191" s="14">
        <f t="shared" si="46"/>
        <v>0</v>
      </c>
      <c r="U191" s="14">
        <f t="shared" si="46"/>
        <v>0</v>
      </c>
      <c r="V191" s="14">
        <f t="shared" si="46"/>
        <v>0</v>
      </c>
      <c r="W191" s="14">
        <f t="shared" si="46"/>
        <v>0</v>
      </c>
      <c r="X191" s="14">
        <f t="shared" si="46"/>
        <v>0</v>
      </c>
    </row>
    <row r="192" spans="9:24" x14ac:dyDescent="0.2">
      <c r="I192" s="10">
        <f t="shared" si="32"/>
        <v>0</v>
      </c>
      <c r="J192" s="10" t="str">
        <f t="shared" si="42"/>
        <v/>
      </c>
      <c r="K192" s="14">
        <f t="shared" ref="K192:P202" si="47">IF((UPPER($A192)=K$1),$I192,0)</f>
        <v>0</v>
      </c>
      <c r="L192" s="14">
        <f t="shared" si="47"/>
        <v>0</v>
      </c>
      <c r="M192" s="14">
        <f t="shared" si="47"/>
        <v>0</v>
      </c>
      <c r="N192" s="14">
        <f t="shared" si="47"/>
        <v>0</v>
      </c>
      <c r="O192" s="14">
        <f t="shared" si="47"/>
        <v>0</v>
      </c>
      <c r="P192" s="14">
        <f t="shared" si="47"/>
        <v>0</v>
      </c>
      <c r="Q192" s="14">
        <f t="shared" ref="Q192:X202" si="48">IF((UPPER($A192)=Q$1),-$I192,0)</f>
        <v>0</v>
      </c>
      <c r="R192" s="14">
        <f t="shared" si="48"/>
        <v>0</v>
      </c>
      <c r="S192" s="14">
        <f t="shared" si="48"/>
        <v>0</v>
      </c>
      <c r="T192" s="14">
        <f t="shared" si="48"/>
        <v>0</v>
      </c>
      <c r="U192" s="14">
        <f t="shared" si="48"/>
        <v>0</v>
      </c>
      <c r="V192" s="14">
        <f t="shared" si="48"/>
        <v>0</v>
      </c>
      <c r="W192" s="14">
        <f t="shared" si="48"/>
        <v>0</v>
      </c>
      <c r="X192" s="14">
        <f t="shared" si="48"/>
        <v>0</v>
      </c>
    </row>
    <row r="193" spans="9:24" x14ac:dyDescent="0.2">
      <c r="I193" s="10">
        <f t="shared" si="32"/>
        <v>0</v>
      </c>
      <c r="J193" s="10" t="str">
        <f t="shared" si="42"/>
        <v/>
      </c>
      <c r="K193" s="14">
        <f t="shared" si="47"/>
        <v>0</v>
      </c>
      <c r="L193" s="14">
        <f t="shared" si="47"/>
        <v>0</v>
      </c>
      <c r="M193" s="14">
        <f t="shared" si="47"/>
        <v>0</v>
      </c>
      <c r="N193" s="14">
        <f t="shared" si="47"/>
        <v>0</v>
      </c>
      <c r="O193" s="14">
        <f t="shared" si="47"/>
        <v>0</v>
      </c>
      <c r="P193" s="14">
        <f t="shared" si="47"/>
        <v>0</v>
      </c>
      <c r="Q193" s="14">
        <f t="shared" si="48"/>
        <v>0</v>
      </c>
      <c r="R193" s="14">
        <f t="shared" si="48"/>
        <v>0</v>
      </c>
      <c r="S193" s="14">
        <f t="shared" si="48"/>
        <v>0</v>
      </c>
      <c r="T193" s="14">
        <f t="shared" si="48"/>
        <v>0</v>
      </c>
      <c r="U193" s="14">
        <f t="shared" si="48"/>
        <v>0</v>
      </c>
      <c r="V193" s="14">
        <f t="shared" si="48"/>
        <v>0</v>
      </c>
      <c r="W193" s="14">
        <f t="shared" si="48"/>
        <v>0</v>
      </c>
      <c r="X193" s="14">
        <f t="shared" si="48"/>
        <v>0</v>
      </c>
    </row>
    <row r="194" spans="9:24" x14ac:dyDescent="0.2">
      <c r="I194" s="10">
        <f t="shared" ref="I194:I202" si="49">H194-G194</f>
        <v>0</v>
      </c>
      <c r="J194" s="10" t="str">
        <f t="shared" si="42"/>
        <v/>
      </c>
      <c r="K194" s="14">
        <f t="shared" si="47"/>
        <v>0</v>
      </c>
      <c r="L194" s="14">
        <f t="shared" si="47"/>
        <v>0</v>
      </c>
      <c r="M194" s="14">
        <f t="shared" si="47"/>
        <v>0</v>
      </c>
      <c r="N194" s="14">
        <f t="shared" si="47"/>
        <v>0</v>
      </c>
      <c r="O194" s="14">
        <f t="shared" si="47"/>
        <v>0</v>
      </c>
      <c r="P194" s="14">
        <f t="shared" si="47"/>
        <v>0</v>
      </c>
      <c r="Q194" s="14">
        <f t="shared" si="48"/>
        <v>0</v>
      </c>
      <c r="R194" s="14">
        <f t="shared" si="48"/>
        <v>0</v>
      </c>
      <c r="S194" s="14">
        <f t="shared" si="48"/>
        <v>0</v>
      </c>
      <c r="T194" s="14">
        <f t="shared" si="48"/>
        <v>0</v>
      </c>
      <c r="U194" s="14">
        <f t="shared" si="48"/>
        <v>0</v>
      </c>
      <c r="V194" s="14">
        <f t="shared" si="48"/>
        <v>0</v>
      </c>
      <c r="W194" s="14">
        <f t="shared" si="48"/>
        <v>0</v>
      </c>
      <c r="X194" s="14">
        <f t="shared" si="48"/>
        <v>0</v>
      </c>
    </row>
    <row r="195" spans="9:24" x14ac:dyDescent="0.2">
      <c r="I195" s="10">
        <f t="shared" si="49"/>
        <v>0</v>
      </c>
      <c r="J195" s="10" t="str">
        <f t="shared" ref="J195:J202" si="50">IF((I195=0),"",(J194+I195))</f>
        <v/>
      </c>
      <c r="K195" s="14">
        <f t="shared" si="47"/>
        <v>0</v>
      </c>
      <c r="L195" s="14">
        <f t="shared" si="47"/>
        <v>0</v>
      </c>
      <c r="M195" s="14">
        <f t="shared" si="47"/>
        <v>0</v>
      </c>
      <c r="N195" s="14">
        <f t="shared" si="47"/>
        <v>0</v>
      </c>
      <c r="O195" s="14">
        <f t="shared" si="47"/>
        <v>0</v>
      </c>
      <c r="P195" s="14">
        <f t="shared" si="47"/>
        <v>0</v>
      </c>
      <c r="Q195" s="14">
        <f t="shared" si="48"/>
        <v>0</v>
      </c>
      <c r="R195" s="14">
        <f t="shared" si="48"/>
        <v>0</v>
      </c>
      <c r="S195" s="14">
        <f t="shared" si="48"/>
        <v>0</v>
      </c>
      <c r="T195" s="14">
        <f t="shared" si="48"/>
        <v>0</v>
      </c>
      <c r="U195" s="14">
        <f t="shared" si="48"/>
        <v>0</v>
      </c>
      <c r="V195" s="14">
        <f t="shared" si="48"/>
        <v>0</v>
      </c>
      <c r="W195" s="14">
        <f t="shared" si="48"/>
        <v>0</v>
      </c>
      <c r="X195" s="14">
        <f t="shared" si="48"/>
        <v>0</v>
      </c>
    </row>
    <row r="196" spans="9:24" x14ac:dyDescent="0.2">
      <c r="I196" s="10">
        <f t="shared" si="49"/>
        <v>0</v>
      </c>
      <c r="J196" s="10" t="str">
        <f t="shared" si="50"/>
        <v/>
      </c>
      <c r="K196" s="14">
        <f t="shared" si="47"/>
        <v>0</v>
      </c>
      <c r="L196" s="14">
        <f t="shared" si="47"/>
        <v>0</v>
      </c>
      <c r="M196" s="14">
        <f t="shared" si="47"/>
        <v>0</v>
      </c>
      <c r="N196" s="14">
        <f t="shared" si="47"/>
        <v>0</v>
      </c>
      <c r="O196" s="14">
        <f t="shared" si="47"/>
        <v>0</v>
      </c>
      <c r="P196" s="14">
        <f t="shared" si="47"/>
        <v>0</v>
      </c>
      <c r="Q196" s="14">
        <f t="shared" si="48"/>
        <v>0</v>
      </c>
      <c r="R196" s="14">
        <f t="shared" si="48"/>
        <v>0</v>
      </c>
      <c r="S196" s="14">
        <f t="shared" si="48"/>
        <v>0</v>
      </c>
      <c r="T196" s="14">
        <f t="shared" si="48"/>
        <v>0</v>
      </c>
      <c r="U196" s="14">
        <f t="shared" si="48"/>
        <v>0</v>
      </c>
      <c r="V196" s="14">
        <f t="shared" si="48"/>
        <v>0</v>
      </c>
      <c r="W196" s="14">
        <f t="shared" si="48"/>
        <v>0</v>
      </c>
      <c r="X196" s="14">
        <f t="shared" si="48"/>
        <v>0</v>
      </c>
    </row>
    <row r="197" spans="9:24" x14ac:dyDescent="0.2">
      <c r="I197" s="10">
        <f t="shared" si="49"/>
        <v>0</v>
      </c>
      <c r="J197" s="10" t="str">
        <f t="shared" si="50"/>
        <v/>
      </c>
      <c r="K197" s="14">
        <f t="shared" si="47"/>
        <v>0</v>
      </c>
      <c r="L197" s="14">
        <f t="shared" si="47"/>
        <v>0</v>
      </c>
      <c r="M197" s="14">
        <f t="shared" si="47"/>
        <v>0</v>
      </c>
      <c r="N197" s="14">
        <f t="shared" si="47"/>
        <v>0</v>
      </c>
      <c r="O197" s="14">
        <f t="shared" si="47"/>
        <v>0</v>
      </c>
      <c r="P197" s="14">
        <f t="shared" si="47"/>
        <v>0</v>
      </c>
      <c r="Q197" s="14">
        <f t="shared" si="48"/>
        <v>0</v>
      </c>
      <c r="R197" s="14">
        <f t="shared" si="48"/>
        <v>0</v>
      </c>
      <c r="S197" s="14">
        <f t="shared" si="48"/>
        <v>0</v>
      </c>
      <c r="T197" s="14">
        <f t="shared" si="48"/>
        <v>0</v>
      </c>
      <c r="U197" s="14">
        <f t="shared" si="48"/>
        <v>0</v>
      </c>
      <c r="V197" s="14">
        <f t="shared" si="48"/>
        <v>0</v>
      </c>
      <c r="W197" s="14">
        <f t="shared" si="48"/>
        <v>0</v>
      </c>
      <c r="X197" s="14">
        <f t="shared" si="48"/>
        <v>0</v>
      </c>
    </row>
    <row r="198" spans="9:24" x14ac:dyDescent="0.2">
      <c r="I198" s="10">
        <f t="shared" si="49"/>
        <v>0</v>
      </c>
      <c r="J198" s="10" t="str">
        <f t="shared" si="50"/>
        <v/>
      </c>
      <c r="K198" s="14">
        <f t="shared" si="47"/>
        <v>0</v>
      </c>
      <c r="L198" s="14">
        <f t="shared" si="47"/>
        <v>0</v>
      </c>
      <c r="M198" s="14">
        <f t="shared" si="47"/>
        <v>0</v>
      </c>
      <c r="N198" s="14">
        <f t="shared" si="47"/>
        <v>0</v>
      </c>
      <c r="O198" s="14">
        <f t="shared" si="47"/>
        <v>0</v>
      </c>
      <c r="P198" s="14">
        <f t="shared" si="47"/>
        <v>0</v>
      </c>
      <c r="Q198" s="14">
        <f t="shared" si="48"/>
        <v>0</v>
      </c>
      <c r="R198" s="14">
        <f t="shared" si="48"/>
        <v>0</v>
      </c>
      <c r="S198" s="14">
        <f t="shared" si="48"/>
        <v>0</v>
      </c>
      <c r="T198" s="14">
        <f t="shared" si="48"/>
        <v>0</v>
      </c>
      <c r="U198" s="14">
        <f t="shared" si="48"/>
        <v>0</v>
      </c>
      <c r="V198" s="14">
        <f t="shared" si="48"/>
        <v>0</v>
      </c>
      <c r="W198" s="14">
        <f t="shared" si="48"/>
        <v>0</v>
      </c>
      <c r="X198" s="14">
        <f t="shared" si="48"/>
        <v>0</v>
      </c>
    </row>
    <row r="199" spans="9:24" x14ac:dyDescent="0.2">
      <c r="I199" s="10">
        <f t="shared" si="49"/>
        <v>0</v>
      </c>
      <c r="J199" s="10" t="str">
        <f t="shared" si="50"/>
        <v/>
      </c>
      <c r="K199" s="14">
        <f t="shared" si="47"/>
        <v>0</v>
      </c>
      <c r="L199" s="14">
        <f t="shared" si="47"/>
        <v>0</v>
      </c>
      <c r="M199" s="14">
        <f t="shared" si="47"/>
        <v>0</v>
      </c>
      <c r="N199" s="14">
        <f t="shared" si="47"/>
        <v>0</v>
      </c>
      <c r="O199" s="14">
        <f t="shared" si="47"/>
        <v>0</v>
      </c>
      <c r="P199" s="14">
        <f t="shared" si="47"/>
        <v>0</v>
      </c>
      <c r="Q199" s="14">
        <f t="shared" si="48"/>
        <v>0</v>
      </c>
      <c r="R199" s="14">
        <f t="shared" si="48"/>
        <v>0</v>
      </c>
      <c r="S199" s="14">
        <f t="shared" si="48"/>
        <v>0</v>
      </c>
      <c r="T199" s="14">
        <f t="shared" si="48"/>
        <v>0</v>
      </c>
      <c r="U199" s="14">
        <f t="shared" si="48"/>
        <v>0</v>
      </c>
      <c r="V199" s="14">
        <f t="shared" si="48"/>
        <v>0</v>
      </c>
      <c r="W199" s="14">
        <f t="shared" si="48"/>
        <v>0</v>
      </c>
      <c r="X199" s="14">
        <f t="shared" si="48"/>
        <v>0</v>
      </c>
    </row>
    <row r="200" spans="9:24" x14ac:dyDescent="0.2">
      <c r="I200" s="10">
        <f t="shared" si="49"/>
        <v>0</v>
      </c>
      <c r="J200" s="10" t="str">
        <f t="shared" si="50"/>
        <v/>
      </c>
      <c r="K200" s="14">
        <f t="shared" si="47"/>
        <v>0</v>
      </c>
      <c r="L200" s="14">
        <f t="shared" si="47"/>
        <v>0</v>
      </c>
      <c r="M200" s="14">
        <f t="shared" si="47"/>
        <v>0</v>
      </c>
      <c r="N200" s="14">
        <f t="shared" si="47"/>
        <v>0</v>
      </c>
      <c r="O200" s="14">
        <f t="shared" si="47"/>
        <v>0</v>
      </c>
      <c r="P200" s="14">
        <f t="shared" si="47"/>
        <v>0</v>
      </c>
      <c r="Q200" s="14">
        <f t="shared" si="48"/>
        <v>0</v>
      </c>
      <c r="R200" s="14">
        <f t="shared" si="48"/>
        <v>0</v>
      </c>
      <c r="S200" s="14">
        <f t="shared" si="48"/>
        <v>0</v>
      </c>
      <c r="T200" s="14">
        <f t="shared" si="48"/>
        <v>0</v>
      </c>
      <c r="U200" s="14">
        <f t="shared" si="48"/>
        <v>0</v>
      </c>
      <c r="V200" s="14">
        <f t="shared" si="48"/>
        <v>0</v>
      </c>
      <c r="W200" s="14">
        <f t="shared" si="48"/>
        <v>0</v>
      </c>
      <c r="X200" s="14">
        <f t="shared" si="48"/>
        <v>0</v>
      </c>
    </row>
    <row r="201" spans="9:24" x14ac:dyDescent="0.2">
      <c r="I201" s="10">
        <f t="shared" si="49"/>
        <v>0</v>
      </c>
      <c r="J201" s="10" t="str">
        <f t="shared" si="50"/>
        <v/>
      </c>
      <c r="K201" s="14">
        <f t="shared" si="47"/>
        <v>0</v>
      </c>
      <c r="L201" s="14">
        <f t="shared" si="47"/>
        <v>0</v>
      </c>
      <c r="M201" s="14">
        <f t="shared" si="47"/>
        <v>0</v>
      </c>
      <c r="N201" s="14">
        <f t="shared" si="47"/>
        <v>0</v>
      </c>
      <c r="O201" s="14">
        <f t="shared" si="47"/>
        <v>0</v>
      </c>
      <c r="P201" s="14">
        <f t="shared" si="47"/>
        <v>0</v>
      </c>
      <c r="Q201" s="14">
        <f t="shared" si="48"/>
        <v>0</v>
      </c>
      <c r="R201" s="14">
        <f t="shared" si="48"/>
        <v>0</v>
      </c>
      <c r="S201" s="14">
        <f t="shared" si="48"/>
        <v>0</v>
      </c>
      <c r="T201" s="14">
        <f t="shared" si="48"/>
        <v>0</v>
      </c>
      <c r="U201" s="14">
        <f t="shared" si="48"/>
        <v>0</v>
      </c>
      <c r="V201" s="14">
        <f t="shared" si="48"/>
        <v>0</v>
      </c>
      <c r="W201" s="14">
        <f t="shared" si="48"/>
        <v>0</v>
      </c>
      <c r="X201" s="14">
        <f t="shared" si="48"/>
        <v>0</v>
      </c>
    </row>
    <row r="202" spans="9:24" x14ac:dyDescent="0.2">
      <c r="I202" s="10">
        <f t="shared" si="49"/>
        <v>0</v>
      </c>
      <c r="J202" s="10" t="str">
        <f t="shared" si="50"/>
        <v/>
      </c>
      <c r="K202" s="14">
        <f t="shared" si="47"/>
        <v>0</v>
      </c>
      <c r="L202" s="14">
        <f t="shared" si="47"/>
        <v>0</v>
      </c>
      <c r="M202" s="14">
        <f t="shared" si="47"/>
        <v>0</v>
      </c>
      <c r="N202" s="14">
        <f t="shared" si="47"/>
        <v>0</v>
      </c>
      <c r="O202" s="14">
        <f t="shared" si="47"/>
        <v>0</v>
      </c>
      <c r="P202" s="14">
        <f t="shared" si="47"/>
        <v>0</v>
      </c>
      <c r="Q202" s="14">
        <f t="shared" si="48"/>
        <v>0</v>
      </c>
      <c r="R202" s="14">
        <f t="shared" si="48"/>
        <v>0</v>
      </c>
      <c r="S202" s="14">
        <f t="shared" si="48"/>
        <v>0</v>
      </c>
      <c r="T202" s="14">
        <f t="shared" si="48"/>
        <v>0</v>
      </c>
      <c r="U202" s="14">
        <f t="shared" si="48"/>
        <v>0</v>
      </c>
      <c r="V202" s="14">
        <f t="shared" si="48"/>
        <v>0</v>
      </c>
      <c r="W202" s="14">
        <f t="shared" si="48"/>
        <v>0</v>
      </c>
      <c r="X202" s="14">
        <f t="shared" si="48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customHeight="1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P13" workbookViewId="0">
      <selection activeCell="P30" sqref="P30"/>
    </sheetView>
  </sheetViews>
  <sheetFormatPr defaultColWidth="9.140625" defaultRowHeight="12.75" customHeight="1" x14ac:dyDescent="0.2"/>
  <cols>
    <col min="1" max="1" width="7.5703125" hidden="1" customWidth="1"/>
    <col min="2" max="2" width="26.140625" hidden="1" customWidth="1"/>
    <col min="3" max="3" width="11" hidden="1" customWidth="1"/>
    <col min="4" max="4" width="8" hidden="1" customWidth="1"/>
    <col min="5" max="5" width="8.85546875" hidden="1" customWidth="1"/>
    <col min="6" max="6" width="6" hidden="1" customWidth="1"/>
    <col min="7" max="7" width="8.85546875" hidden="1" customWidth="1"/>
    <col min="8" max="9" width="0" hidden="1" customWidth="1"/>
    <col min="10" max="10" width="11" hidden="1" customWidth="1"/>
    <col min="11" max="11" width="26.28515625" hidden="1" customWidth="1"/>
    <col min="12" max="15" width="0" hidden="1" customWidth="1"/>
    <col min="17" max="17" width="8.7109375" customWidth="1"/>
    <col min="18" max="18" width="26.28515625" customWidth="1"/>
  </cols>
  <sheetData>
    <row r="1" spans="1:24" s="46" customFormat="1" ht="12.75" customHeight="1" x14ac:dyDescent="0.2">
      <c r="B1" s="46" t="s">
        <v>224</v>
      </c>
      <c r="K1" s="46" t="s">
        <v>225</v>
      </c>
      <c r="R1" s="46" t="s">
        <v>226</v>
      </c>
      <c r="S1" s="46" t="s">
        <v>227</v>
      </c>
      <c r="T1" s="46" t="s">
        <v>228</v>
      </c>
    </row>
    <row r="2" spans="1:24" ht="12.75" customHeight="1" x14ac:dyDescent="0.2">
      <c r="A2" s="6" t="s">
        <v>40</v>
      </c>
      <c r="B2" s="4" t="s">
        <v>1</v>
      </c>
      <c r="C2" s="4" t="s">
        <v>41</v>
      </c>
      <c r="D2" s="4" t="s">
        <v>42</v>
      </c>
      <c r="E2" s="4" t="s">
        <v>43</v>
      </c>
      <c r="F2" s="4" t="s">
        <v>3</v>
      </c>
      <c r="G2" s="4" t="s">
        <v>43</v>
      </c>
      <c r="J2" s="47" t="s">
        <v>40</v>
      </c>
      <c r="K2" s="48" t="s">
        <v>1</v>
      </c>
      <c r="L2" s="48" t="s">
        <v>41</v>
      </c>
      <c r="M2" s="49" t="s">
        <v>42</v>
      </c>
      <c r="N2" s="49" t="s">
        <v>43</v>
      </c>
      <c r="O2" s="46"/>
      <c r="P2" s="47"/>
      <c r="Q2" s="6" t="s">
        <v>40</v>
      </c>
      <c r="R2" s="4" t="s">
        <v>1</v>
      </c>
      <c r="S2" s="4" t="s">
        <v>41</v>
      </c>
      <c r="T2" s="4" t="s">
        <v>42</v>
      </c>
      <c r="U2" s="4" t="s">
        <v>43</v>
      </c>
      <c r="V2" s="4" t="s">
        <v>3</v>
      </c>
      <c r="W2" s="4" t="s">
        <v>43</v>
      </c>
      <c r="X2" s="46"/>
    </row>
    <row r="3" spans="1:24" ht="12.75" customHeight="1" x14ac:dyDescent="0.2">
      <c r="A3" s="14" t="s">
        <v>4</v>
      </c>
      <c r="B3" s="14" t="s">
        <v>5</v>
      </c>
      <c r="J3" s="50" t="s">
        <v>4</v>
      </c>
      <c r="K3" s="50" t="s">
        <v>5</v>
      </c>
      <c r="L3" s="46"/>
      <c r="M3" s="51"/>
      <c r="N3" s="51"/>
      <c r="O3" s="46"/>
      <c r="P3" s="50"/>
      <c r="Q3" s="14" t="s">
        <v>4</v>
      </c>
      <c r="R3" s="14" t="s">
        <v>5</v>
      </c>
      <c r="S3" s="46"/>
      <c r="T3" s="46"/>
      <c r="U3" s="46"/>
      <c r="V3" s="46"/>
      <c r="W3" s="46"/>
      <c r="X3" s="46"/>
    </row>
    <row r="4" spans="1:24" ht="12.75" customHeight="1" x14ac:dyDescent="0.2">
      <c r="B4" s="22" t="s">
        <v>44</v>
      </c>
      <c r="D4" s="18">
        <f>'Registration Inc'!C10</f>
        <v>7</v>
      </c>
      <c r="E4" s="21">
        <f>'Registration Inc'!D10</f>
        <v>3820</v>
      </c>
      <c r="J4" s="46"/>
      <c r="K4" s="52" t="s">
        <v>44</v>
      </c>
      <c r="L4" s="46"/>
      <c r="M4" s="53">
        <v>22</v>
      </c>
      <c r="N4" s="54">
        <v>11100</v>
      </c>
      <c r="O4" s="46"/>
      <c r="P4" s="46"/>
      <c r="Q4" s="46"/>
      <c r="R4" s="22" t="s">
        <v>44</v>
      </c>
      <c r="S4" s="46"/>
      <c r="T4" s="18">
        <f>'Registration Inc'!Q10</f>
        <v>24</v>
      </c>
      <c r="U4" s="21">
        <f>'Registration Inc'!R10</f>
        <v>11710</v>
      </c>
      <c r="V4" s="46"/>
      <c r="W4" s="46"/>
      <c r="X4" s="46"/>
    </row>
    <row r="5" spans="1:24" ht="12.75" customHeight="1" x14ac:dyDescent="0.2">
      <c r="B5" s="22" t="s">
        <v>45</v>
      </c>
      <c r="D5" s="18">
        <f>'Registration Inc'!C14</f>
        <v>490</v>
      </c>
      <c r="E5" s="21">
        <f>'Registration Inc'!D14</f>
        <v>41980</v>
      </c>
      <c r="J5" s="46"/>
      <c r="K5" s="52" t="s">
        <v>45</v>
      </c>
      <c r="L5" s="46"/>
      <c r="M5" s="53">
        <v>470</v>
      </c>
      <c r="N5" s="54">
        <v>44250</v>
      </c>
      <c r="O5" s="46"/>
      <c r="P5" s="46"/>
      <c r="Q5" s="46"/>
      <c r="R5" s="22" t="s">
        <v>45</v>
      </c>
      <c r="S5" s="46"/>
      <c r="T5" s="18">
        <f>'Registration Inc'!Q14</f>
        <v>490</v>
      </c>
      <c r="U5" s="21">
        <f>'Registration Inc'!R14</f>
        <v>41980</v>
      </c>
      <c r="V5" s="46"/>
      <c r="W5" s="46"/>
      <c r="X5" s="46"/>
    </row>
    <row r="6" spans="1:24" ht="12.75" customHeight="1" x14ac:dyDescent="0.2">
      <c r="B6" s="22" t="s">
        <v>46</v>
      </c>
      <c r="D6" s="18">
        <f>'Registration Inc'!C20</f>
        <v>86</v>
      </c>
      <c r="E6" s="21">
        <f>'Registration Inc'!D20</f>
        <v>20000</v>
      </c>
      <c r="J6" s="46"/>
      <c r="K6" s="52" t="s">
        <v>46</v>
      </c>
      <c r="L6" s="46"/>
      <c r="M6" s="53">
        <v>85</v>
      </c>
      <c r="N6" s="54">
        <v>23875</v>
      </c>
      <c r="O6" s="46"/>
      <c r="P6" s="46"/>
      <c r="Q6" s="46"/>
      <c r="R6" s="22" t="s">
        <v>46</v>
      </c>
      <c r="S6" s="46"/>
      <c r="T6" s="18">
        <f>'Registration Inc'!Q20</f>
        <v>86</v>
      </c>
      <c r="U6" s="21">
        <f>'Registration Inc'!R20</f>
        <v>20000</v>
      </c>
      <c r="V6" s="46"/>
      <c r="W6" s="46"/>
      <c r="X6" s="46"/>
    </row>
    <row r="7" spans="1:24" ht="12.75" customHeight="1" x14ac:dyDescent="0.2">
      <c r="B7" s="22" t="s">
        <v>47</v>
      </c>
      <c r="D7" s="18">
        <f>'Registration Inc'!C24</f>
        <v>6</v>
      </c>
      <c r="E7" s="21">
        <f>'Registration Inc'!D24</f>
        <v>521</v>
      </c>
      <c r="J7" s="46"/>
      <c r="K7" s="52" t="s">
        <v>47</v>
      </c>
      <c r="L7" s="46"/>
      <c r="M7" s="53">
        <v>5</v>
      </c>
      <c r="N7" s="54">
        <v>475</v>
      </c>
      <c r="O7" s="46"/>
      <c r="P7" s="46"/>
      <c r="Q7" s="46"/>
      <c r="R7" s="22" t="s">
        <v>47</v>
      </c>
      <c r="S7" s="46"/>
      <c r="T7" s="18">
        <f>'Registration Inc'!Q24</f>
        <v>6</v>
      </c>
      <c r="U7" s="21">
        <f>'Registration Inc'!R24</f>
        <v>521</v>
      </c>
      <c r="V7" s="46"/>
      <c r="W7" s="46"/>
      <c r="X7" s="46"/>
    </row>
    <row r="8" spans="1:24" ht="12.75" customHeight="1" x14ac:dyDescent="0.2">
      <c r="B8" s="22" t="s">
        <v>48</v>
      </c>
      <c r="D8" s="18">
        <f>'Registration Inc'!C28</f>
        <v>160</v>
      </c>
      <c r="E8" s="21">
        <f>'Registration Inc'!D28</f>
        <v>72000</v>
      </c>
      <c r="J8" s="46"/>
      <c r="K8" s="52" t="s">
        <v>48</v>
      </c>
      <c r="L8" s="46"/>
      <c r="M8" s="53">
        <v>130</v>
      </c>
      <c r="N8" s="54">
        <v>58175</v>
      </c>
      <c r="O8" s="46"/>
      <c r="P8" s="46"/>
      <c r="Q8" s="46"/>
      <c r="R8" s="22" t="s">
        <v>48</v>
      </c>
      <c r="S8" s="46"/>
      <c r="T8" s="18">
        <f>'Registration Inc'!Q28</f>
        <v>160</v>
      </c>
      <c r="U8" s="21">
        <f>'Registration Inc'!R28</f>
        <v>72000</v>
      </c>
      <c r="V8" s="46"/>
      <c r="W8" s="46"/>
      <c r="X8" s="46"/>
    </row>
    <row r="9" spans="1:24" ht="12.75" customHeight="1" x14ac:dyDescent="0.2">
      <c r="B9" s="22" t="s">
        <v>49</v>
      </c>
      <c r="D9" s="18">
        <f>'Registration Inc'!C32</f>
        <v>11</v>
      </c>
      <c r="E9" s="21">
        <f>'Registration Inc'!D32</f>
        <v>2550</v>
      </c>
      <c r="J9" s="46"/>
      <c r="K9" s="52" t="s">
        <v>49</v>
      </c>
      <c r="L9" s="46"/>
      <c r="M9" s="53">
        <v>6</v>
      </c>
      <c r="N9" s="54">
        <v>1700</v>
      </c>
      <c r="O9" s="46"/>
      <c r="P9" s="46"/>
      <c r="Q9" s="46"/>
      <c r="R9" s="22" t="s">
        <v>49</v>
      </c>
      <c r="S9" s="46"/>
      <c r="T9" s="18">
        <f>'Registration Inc'!Q32</f>
        <v>11</v>
      </c>
      <c r="U9" s="21">
        <f>'Registration Inc'!R32</f>
        <v>2550</v>
      </c>
      <c r="V9" s="46"/>
      <c r="W9" s="46"/>
      <c r="X9" s="46"/>
    </row>
    <row r="10" spans="1:24" ht="12.75" customHeight="1" x14ac:dyDescent="0.2">
      <c r="B10" s="22" t="s">
        <v>50</v>
      </c>
      <c r="D10" s="18">
        <f>'Registration Inc'!C36</f>
        <v>30</v>
      </c>
      <c r="E10" s="21">
        <f>'Registration Inc'!D36</f>
        <v>0</v>
      </c>
      <c r="J10" s="46"/>
      <c r="K10" s="52" t="s">
        <v>50</v>
      </c>
      <c r="L10" s="46"/>
      <c r="M10" s="53">
        <v>30</v>
      </c>
      <c r="N10" s="54">
        <v>0</v>
      </c>
      <c r="O10" s="46"/>
      <c r="P10" s="46"/>
      <c r="Q10" s="46"/>
      <c r="R10" s="22" t="s">
        <v>50</v>
      </c>
      <c r="S10" s="46"/>
      <c r="T10" s="18">
        <f>'Registration Inc'!Q36</f>
        <v>30</v>
      </c>
      <c r="U10" s="21">
        <f>'Registration Inc'!R36</f>
        <v>0</v>
      </c>
      <c r="V10" s="46"/>
      <c r="W10" s="46"/>
      <c r="X10" s="46"/>
    </row>
    <row r="11" spans="1:24" ht="12.75" customHeight="1" x14ac:dyDescent="0.2">
      <c r="C11" s="14" t="s">
        <v>51</v>
      </c>
      <c r="D11" s="18">
        <f>SUM(D4:D10)</f>
        <v>790</v>
      </c>
      <c r="E11" s="21">
        <f>SUM(E4:E10)</f>
        <v>140871</v>
      </c>
      <c r="G11" s="21">
        <f>SUM('Check Register'!K:K)</f>
        <v>0</v>
      </c>
      <c r="J11" s="46"/>
      <c r="K11" s="46"/>
      <c r="L11" s="50" t="s">
        <v>51</v>
      </c>
      <c r="M11" s="53">
        <v>748</v>
      </c>
      <c r="N11" s="54">
        <v>139575</v>
      </c>
      <c r="O11" s="46"/>
      <c r="P11" s="46"/>
      <c r="Q11" s="46"/>
      <c r="R11" s="46"/>
      <c r="S11" s="14" t="s">
        <v>51</v>
      </c>
      <c r="T11" s="18">
        <f>SUM(T4:T10)</f>
        <v>807</v>
      </c>
      <c r="U11" s="21">
        <f>SUM(U4:U10)</f>
        <v>148761</v>
      </c>
      <c r="V11" s="46"/>
      <c r="W11" s="21">
        <f>SUM('Check Register'!AB:AB)</f>
        <v>0</v>
      </c>
      <c r="X11" s="46"/>
    </row>
    <row r="12" spans="1:24" ht="12.75" customHeight="1" x14ac:dyDescent="0.2">
      <c r="A12" s="14" t="s">
        <v>6</v>
      </c>
      <c r="B12" s="14" t="s">
        <v>52</v>
      </c>
      <c r="J12" s="50" t="s">
        <v>6</v>
      </c>
      <c r="K12" s="50" t="s">
        <v>52</v>
      </c>
      <c r="L12" s="46"/>
      <c r="M12" s="51"/>
      <c r="N12" s="51"/>
      <c r="O12" s="46"/>
      <c r="P12" s="50"/>
      <c r="Q12" s="14" t="s">
        <v>6</v>
      </c>
      <c r="R12" s="14" t="s">
        <v>52</v>
      </c>
      <c r="S12" s="46"/>
      <c r="T12" s="46"/>
      <c r="U12" s="46"/>
      <c r="V12" s="46"/>
      <c r="W12" s="46"/>
      <c r="X12" s="46"/>
    </row>
    <row r="13" spans="1:24" ht="12.75" customHeight="1" x14ac:dyDescent="0.2">
      <c r="B13" s="22" t="s">
        <v>53</v>
      </c>
      <c r="C13" s="35">
        <v>30</v>
      </c>
      <c r="D13" s="27">
        <v>0</v>
      </c>
      <c r="E13" s="21">
        <f>D13*C13</f>
        <v>0</v>
      </c>
      <c r="J13" s="46"/>
      <c r="K13" s="52" t="s">
        <v>53</v>
      </c>
      <c r="L13" s="55">
        <v>30</v>
      </c>
      <c r="M13" s="53">
        <v>0</v>
      </c>
      <c r="N13" s="54">
        <v>0</v>
      </c>
      <c r="O13" s="46"/>
      <c r="P13" s="46"/>
      <c r="Q13" s="46"/>
      <c r="R13" s="22" t="s">
        <v>53</v>
      </c>
      <c r="S13" s="35">
        <v>30</v>
      </c>
      <c r="T13" s="112">
        <v>0</v>
      </c>
      <c r="U13" s="21">
        <f>T13*S13</f>
        <v>0</v>
      </c>
      <c r="V13" s="46"/>
      <c r="W13" s="46"/>
      <c r="X13" s="46"/>
    </row>
    <row r="14" spans="1:24" ht="12.75" customHeight="1" x14ac:dyDescent="0.2">
      <c r="B14" s="22" t="s">
        <v>54</v>
      </c>
      <c r="C14" s="35">
        <v>40</v>
      </c>
      <c r="D14" s="27">
        <v>0</v>
      </c>
      <c r="E14" s="21">
        <f>D14*C14</f>
        <v>0</v>
      </c>
      <c r="J14" s="46"/>
      <c r="K14" s="52" t="s">
        <v>54</v>
      </c>
      <c r="L14" s="55">
        <v>40</v>
      </c>
      <c r="M14" s="53">
        <v>0</v>
      </c>
      <c r="N14" s="54">
        <v>0</v>
      </c>
      <c r="O14" s="46"/>
      <c r="P14" s="46"/>
      <c r="Q14" s="46"/>
      <c r="R14" s="22" t="s">
        <v>54</v>
      </c>
      <c r="S14" s="35">
        <v>40</v>
      </c>
      <c r="T14" s="112">
        <v>0</v>
      </c>
      <c r="U14" s="21">
        <f>T14*S14</f>
        <v>0</v>
      </c>
      <c r="V14" s="46"/>
      <c r="W14" s="46"/>
      <c r="X14" s="46"/>
    </row>
    <row r="15" spans="1:24" ht="12.75" customHeight="1" x14ac:dyDescent="0.2">
      <c r="B15" s="22" t="s">
        <v>55</v>
      </c>
      <c r="C15" s="35">
        <v>0</v>
      </c>
      <c r="D15" s="18">
        <v>200</v>
      </c>
      <c r="E15" s="21">
        <f>D15*C15</f>
        <v>0</v>
      </c>
      <c r="J15" s="46"/>
      <c r="K15" s="52" t="s">
        <v>55</v>
      </c>
      <c r="L15" s="55">
        <v>0</v>
      </c>
      <c r="M15" s="53">
        <v>0</v>
      </c>
      <c r="N15" s="54">
        <v>0</v>
      </c>
      <c r="O15" s="46"/>
      <c r="P15" s="46"/>
      <c r="Q15" s="46"/>
      <c r="R15" s="22" t="s">
        <v>55</v>
      </c>
      <c r="S15" s="35">
        <v>0</v>
      </c>
      <c r="T15" s="18">
        <v>200</v>
      </c>
      <c r="U15" s="21">
        <f>T15*S15</f>
        <v>0</v>
      </c>
      <c r="V15" s="46"/>
      <c r="W15" s="46"/>
      <c r="X15" s="46"/>
    </row>
    <row r="16" spans="1:24" ht="12.75" customHeight="1" x14ac:dyDescent="0.2">
      <c r="C16" s="14" t="s">
        <v>51</v>
      </c>
      <c r="E16" s="21">
        <f>SUM(E13:E15)</f>
        <v>0</v>
      </c>
      <c r="G16" s="21">
        <f>SUM('Check Register'!L:L)</f>
        <v>0</v>
      </c>
      <c r="J16" s="46"/>
      <c r="K16" s="46"/>
      <c r="L16" s="50" t="s">
        <v>51</v>
      </c>
      <c r="M16" s="51"/>
      <c r="N16" s="54">
        <v>0</v>
      </c>
      <c r="O16" s="46"/>
      <c r="P16" s="46"/>
      <c r="Q16" s="46"/>
      <c r="R16" s="46"/>
      <c r="S16" s="14" t="s">
        <v>51</v>
      </c>
      <c r="T16" s="46"/>
      <c r="U16" s="21">
        <f>SUM(U13:U15)</f>
        <v>0</v>
      </c>
      <c r="V16" s="46"/>
      <c r="W16" s="21">
        <f>SUM('Check Register'!AC:AC)</f>
        <v>0</v>
      </c>
      <c r="X16" s="46"/>
    </row>
    <row r="17" spans="1:24" ht="12.75" customHeight="1" x14ac:dyDescent="0.2">
      <c r="A17" s="14" t="s">
        <v>8</v>
      </c>
      <c r="B17" s="14" t="s">
        <v>9</v>
      </c>
      <c r="J17" s="50" t="s">
        <v>8</v>
      </c>
      <c r="K17" s="50" t="s">
        <v>9</v>
      </c>
      <c r="L17" s="46"/>
      <c r="M17" s="51"/>
      <c r="N17" s="51"/>
      <c r="O17" s="46"/>
      <c r="P17" s="50"/>
      <c r="Q17" s="14" t="s">
        <v>8</v>
      </c>
      <c r="R17" s="14" t="s">
        <v>9</v>
      </c>
      <c r="S17" s="46"/>
      <c r="T17" s="46"/>
      <c r="U17" s="46"/>
      <c r="V17" s="46"/>
      <c r="W17" s="46"/>
      <c r="X17" s="46"/>
    </row>
    <row r="18" spans="1:24" ht="12.75" customHeight="1" x14ac:dyDescent="0.2">
      <c r="B18" s="22" t="s">
        <v>56</v>
      </c>
      <c r="C18" s="35">
        <v>300</v>
      </c>
      <c r="D18" s="18">
        <v>5</v>
      </c>
      <c r="E18" s="21">
        <f>D18*C18</f>
        <v>1500</v>
      </c>
      <c r="J18" s="46"/>
      <c r="K18" s="39" t="s">
        <v>222</v>
      </c>
      <c r="L18" s="55">
        <v>500</v>
      </c>
      <c r="M18" s="53">
        <v>3</v>
      </c>
      <c r="N18" s="54">
        <v>1500</v>
      </c>
      <c r="O18" s="46"/>
      <c r="P18" s="46"/>
      <c r="Q18" s="46"/>
      <c r="R18" s="22" t="s">
        <v>56</v>
      </c>
      <c r="S18" s="35">
        <v>300</v>
      </c>
      <c r="T18" s="18">
        <v>5</v>
      </c>
      <c r="U18" s="21">
        <f>T18*S18</f>
        <v>1500</v>
      </c>
      <c r="V18" s="46"/>
      <c r="W18" s="46"/>
      <c r="X18" s="46"/>
    </row>
    <row r="19" spans="1:24" ht="12.75" customHeight="1" x14ac:dyDescent="0.2">
      <c r="B19" s="22" t="s">
        <v>57</v>
      </c>
      <c r="C19" s="35">
        <v>15</v>
      </c>
      <c r="D19" s="18">
        <v>40</v>
      </c>
      <c r="E19" s="21">
        <f>D19*C19</f>
        <v>600</v>
      </c>
      <c r="J19" s="46"/>
      <c r="K19" s="52" t="s">
        <v>57</v>
      </c>
      <c r="L19" s="55">
        <v>15</v>
      </c>
      <c r="M19" s="53">
        <v>0</v>
      </c>
      <c r="N19" s="54">
        <v>0</v>
      </c>
      <c r="O19" s="46"/>
      <c r="P19" s="46"/>
      <c r="Q19" s="46"/>
      <c r="R19" s="22" t="s">
        <v>57</v>
      </c>
      <c r="S19" s="35">
        <v>15</v>
      </c>
      <c r="T19" s="18">
        <v>40</v>
      </c>
      <c r="U19" s="21">
        <f>T19*S19</f>
        <v>600</v>
      </c>
      <c r="V19" s="46"/>
      <c r="W19" s="46"/>
      <c r="X19" s="46"/>
    </row>
    <row r="20" spans="1:24" ht="12.75" customHeight="1" x14ac:dyDescent="0.2">
      <c r="B20" s="22" t="s">
        <v>58</v>
      </c>
      <c r="C20" s="35">
        <v>15</v>
      </c>
      <c r="D20" s="18">
        <v>20</v>
      </c>
      <c r="E20" s="21">
        <f>D20*C20</f>
        <v>300</v>
      </c>
      <c r="J20" s="46"/>
      <c r="K20" s="52" t="s">
        <v>58</v>
      </c>
      <c r="L20" s="55">
        <v>15</v>
      </c>
      <c r="M20" s="53">
        <v>0</v>
      </c>
      <c r="N20" s="54">
        <v>0</v>
      </c>
      <c r="O20" s="46"/>
      <c r="P20" s="46"/>
      <c r="Q20" s="46"/>
      <c r="R20" s="22" t="s">
        <v>58</v>
      </c>
      <c r="S20" s="35">
        <v>15</v>
      </c>
      <c r="T20" s="18">
        <v>20</v>
      </c>
      <c r="U20" s="21">
        <f>T20*S20</f>
        <v>300</v>
      </c>
      <c r="V20" s="46"/>
      <c r="W20" s="46"/>
      <c r="X20" s="46"/>
    </row>
    <row r="21" spans="1:24" ht="12.75" customHeight="1" x14ac:dyDescent="0.2">
      <c r="C21" s="14" t="s">
        <v>51</v>
      </c>
      <c r="E21" s="21">
        <f>SUM(E18:E20)</f>
        <v>2400</v>
      </c>
      <c r="G21" s="21">
        <f>SUM('Check Register'!M:M)</f>
        <v>0</v>
      </c>
      <c r="J21" s="46"/>
      <c r="K21" s="46"/>
      <c r="L21" s="50" t="s">
        <v>51</v>
      </c>
      <c r="M21" s="51"/>
      <c r="N21" s="54">
        <v>1500</v>
      </c>
      <c r="O21" s="46"/>
      <c r="P21" s="46"/>
      <c r="Q21" s="46"/>
      <c r="R21" s="46"/>
      <c r="S21" s="14" t="s">
        <v>51</v>
      </c>
      <c r="T21" s="46"/>
      <c r="U21" s="21">
        <f>SUM(U18:U20)</f>
        <v>2400</v>
      </c>
      <c r="V21" s="46"/>
      <c r="W21" s="21">
        <f>SUM('Check Register'!AD:AD)</f>
        <v>0</v>
      </c>
      <c r="X21" s="46"/>
    </row>
    <row r="22" spans="1:24" ht="12.75" customHeight="1" x14ac:dyDescent="0.2">
      <c r="A22" s="14" t="s">
        <v>10</v>
      </c>
      <c r="B22" s="14" t="s">
        <v>11</v>
      </c>
      <c r="J22" s="50" t="s">
        <v>10</v>
      </c>
      <c r="K22" s="50" t="s">
        <v>11</v>
      </c>
      <c r="L22" s="46"/>
      <c r="M22" s="51"/>
      <c r="N22" s="51"/>
      <c r="O22" s="46"/>
      <c r="P22" s="50"/>
      <c r="Q22" s="14" t="s">
        <v>10</v>
      </c>
      <c r="R22" s="14" t="s">
        <v>11</v>
      </c>
      <c r="S22" s="46"/>
      <c r="T22" s="46"/>
      <c r="U22" s="46"/>
      <c r="V22" s="46"/>
      <c r="W22" s="46"/>
      <c r="X22" s="46"/>
    </row>
    <row r="23" spans="1:24" ht="12.75" customHeight="1" x14ac:dyDescent="0.2">
      <c r="B23" s="22" t="s">
        <v>59</v>
      </c>
      <c r="C23" s="35">
        <v>10000</v>
      </c>
      <c r="D23" s="18">
        <v>1</v>
      </c>
      <c r="E23" s="21">
        <f>D23*C23</f>
        <v>10000</v>
      </c>
      <c r="J23" s="46"/>
      <c r="K23" s="52" t="s">
        <v>59</v>
      </c>
      <c r="L23" s="55">
        <v>10000</v>
      </c>
      <c r="M23" s="53">
        <v>0</v>
      </c>
      <c r="N23" s="54">
        <v>0</v>
      </c>
      <c r="O23" s="46"/>
      <c r="P23" s="46"/>
      <c r="Q23" s="46"/>
      <c r="R23" s="22" t="s">
        <v>59</v>
      </c>
      <c r="S23" s="35">
        <v>10000</v>
      </c>
      <c r="T23" s="18">
        <v>1</v>
      </c>
      <c r="U23" s="21">
        <f>T23*S23</f>
        <v>10000</v>
      </c>
      <c r="V23" s="46"/>
      <c r="W23" s="46"/>
      <c r="X23" s="46"/>
    </row>
    <row r="24" spans="1:24" ht="12.75" customHeight="1" x14ac:dyDescent="0.2">
      <c r="B24" s="22" t="s">
        <v>60</v>
      </c>
      <c r="C24" s="35">
        <v>7000</v>
      </c>
      <c r="D24" s="18">
        <v>1</v>
      </c>
      <c r="E24" s="21">
        <f>D24*C24</f>
        <v>7000</v>
      </c>
      <c r="J24" s="46"/>
      <c r="K24" s="52" t="s">
        <v>60</v>
      </c>
      <c r="L24" s="55">
        <v>7000</v>
      </c>
      <c r="M24" s="53">
        <v>1</v>
      </c>
      <c r="N24" s="54">
        <v>7000</v>
      </c>
      <c r="O24" s="46"/>
      <c r="P24" s="46"/>
      <c r="Q24" s="46"/>
      <c r="R24" s="22" t="s">
        <v>60</v>
      </c>
      <c r="S24" s="35">
        <v>7000</v>
      </c>
      <c r="T24" s="18">
        <v>1</v>
      </c>
      <c r="U24" s="21">
        <f>T24*S24</f>
        <v>7000</v>
      </c>
      <c r="V24" s="46"/>
      <c r="W24" s="46"/>
      <c r="X24" s="46"/>
    </row>
    <row r="25" spans="1:24" ht="12.75" customHeight="1" x14ac:dyDescent="0.2">
      <c r="B25" s="22" t="s">
        <v>61</v>
      </c>
      <c r="C25" s="35">
        <v>5000</v>
      </c>
      <c r="D25" s="18">
        <v>2</v>
      </c>
      <c r="E25" s="21">
        <f>D25*C25</f>
        <v>10000</v>
      </c>
      <c r="J25" s="46"/>
      <c r="K25" s="52" t="s">
        <v>61</v>
      </c>
      <c r="L25" s="55">
        <v>5000</v>
      </c>
      <c r="M25" s="53">
        <v>1</v>
      </c>
      <c r="N25" s="54">
        <v>5000</v>
      </c>
      <c r="O25" s="46"/>
      <c r="P25" s="46"/>
      <c r="Q25" s="46"/>
      <c r="R25" s="22" t="s">
        <v>61</v>
      </c>
      <c r="S25" s="35">
        <v>5000</v>
      </c>
      <c r="T25" s="18">
        <v>2</v>
      </c>
      <c r="U25" s="21">
        <f>T25*S25</f>
        <v>10000</v>
      </c>
      <c r="V25" s="46"/>
      <c r="W25" s="46"/>
      <c r="X25" s="46"/>
    </row>
    <row r="26" spans="1:24" ht="12.75" customHeight="1" x14ac:dyDescent="0.2">
      <c r="C26" s="14" t="s">
        <v>51</v>
      </c>
      <c r="E26" s="21">
        <f>SUM(E23:E25)</f>
        <v>27000</v>
      </c>
      <c r="G26" s="21">
        <f>SUM('Check Register'!N:N)</f>
        <v>0</v>
      </c>
      <c r="J26" s="46"/>
      <c r="K26" s="46"/>
      <c r="L26" s="50" t="s">
        <v>51</v>
      </c>
      <c r="M26" s="51"/>
      <c r="N26" s="54">
        <v>12000</v>
      </c>
      <c r="O26" s="46"/>
      <c r="P26" s="46"/>
      <c r="Q26" s="46"/>
      <c r="R26" s="46"/>
      <c r="S26" s="14" t="s">
        <v>51</v>
      </c>
      <c r="T26" s="46"/>
      <c r="U26" s="21">
        <f>SUM(U23:U25)</f>
        <v>27000</v>
      </c>
      <c r="V26" s="46"/>
      <c r="W26" s="21">
        <f>SUM('Check Register'!AE:AE)</f>
        <v>0</v>
      </c>
      <c r="X26" s="46"/>
    </row>
    <row r="27" spans="1:24" ht="12.75" customHeight="1" x14ac:dyDescent="0.2">
      <c r="A27" s="14" t="s">
        <v>12</v>
      </c>
      <c r="B27" s="14" t="s">
        <v>13</v>
      </c>
      <c r="J27" s="50" t="s">
        <v>12</v>
      </c>
      <c r="K27" s="50" t="s">
        <v>13</v>
      </c>
      <c r="L27" s="46"/>
      <c r="M27" s="51"/>
      <c r="N27" s="51"/>
      <c r="O27" s="46"/>
      <c r="P27" s="50"/>
      <c r="Q27" s="14" t="s">
        <v>12</v>
      </c>
      <c r="R27" s="14" t="s">
        <v>13</v>
      </c>
      <c r="S27" s="46"/>
      <c r="T27" s="46"/>
      <c r="U27" s="46"/>
      <c r="V27" s="46"/>
      <c r="W27" s="46"/>
      <c r="X27" s="46"/>
    </row>
    <row r="28" spans="1:24" ht="12.75" customHeight="1" x14ac:dyDescent="0.2">
      <c r="B28" s="22" t="s">
        <v>62</v>
      </c>
      <c r="C28" s="35">
        <v>300</v>
      </c>
      <c r="D28" s="18">
        <v>10</v>
      </c>
      <c r="E28" s="21">
        <f>C28*D28</f>
        <v>3000</v>
      </c>
      <c r="J28" s="46"/>
      <c r="K28" s="52" t="s">
        <v>62</v>
      </c>
      <c r="L28" s="55">
        <v>300</v>
      </c>
      <c r="M28" s="53">
        <v>10</v>
      </c>
      <c r="N28" s="54">
        <v>3000</v>
      </c>
      <c r="O28" s="46"/>
      <c r="P28" s="46"/>
      <c r="Q28" s="46"/>
      <c r="R28" s="22" t="s">
        <v>62</v>
      </c>
      <c r="S28" s="35">
        <v>300</v>
      </c>
      <c r="T28" s="18">
        <v>10</v>
      </c>
      <c r="U28" s="21">
        <f>S28*T28</f>
        <v>3000</v>
      </c>
      <c r="V28" s="46"/>
      <c r="W28" s="46"/>
      <c r="X28" s="46"/>
    </row>
    <row r="29" spans="1:24" ht="12.75" customHeight="1" x14ac:dyDescent="0.2">
      <c r="C29" s="35">
        <v>150</v>
      </c>
      <c r="D29" s="18">
        <v>10</v>
      </c>
      <c r="E29" s="21">
        <v>1250</v>
      </c>
      <c r="J29" s="46"/>
      <c r="K29" s="46" t="s">
        <v>223</v>
      </c>
      <c r="L29" s="55">
        <v>150</v>
      </c>
      <c r="M29" s="53">
        <v>10</v>
      </c>
      <c r="N29" s="54">
        <v>1250</v>
      </c>
      <c r="O29" s="46"/>
      <c r="P29" s="46"/>
      <c r="Q29" s="46"/>
      <c r="R29" s="113" t="s">
        <v>250</v>
      </c>
      <c r="S29" s="35">
        <v>150</v>
      </c>
      <c r="T29" s="18">
        <v>10</v>
      </c>
      <c r="U29" s="21">
        <f>S29*T29</f>
        <v>1500</v>
      </c>
      <c r="V29" s="46"/>
      <c r="W29" s="46"/>
      <c r="X29" s="46"/>
    </row>
    <row r="30" spans="1:24" ht="12.75" customHeight="1" x14ac:dyDescent="0.2">
      <c r="C30" s="14" t="s">
        <v>51</v>
      </c>
      <c r="E30" s="21">
        <f>SUM(E28:E29)</f>
        <v>4250</v>
      </c>
      <c r="G30" s="21">
        <f>SUM('Check Register'!O:O)</f>
        <v>0</v>
      </c>
      <c r="J30" s="46"/>
      <c r="K30" s="46"/>
      <c r="L30" s="50" t="s">
        <v>51</v>
      </c>
      <c r="M30" s="51"/>
      <c r="N30" s="54">
        <v>4250</v>
      </c>
      <c r="O30" s="46"/>
      <c r="P30" s="46"/>
      <c r="Q30" s="46"/>
      <c r="R30" s="46"/>
      <c r="S30" s="14" t="s">
        <v>51</v>
      </c>
      <c r="T30" s="46"/>
      <c r="U30" s="21">
        <f>SUM(U28:U29)</f>
        <v>4500</v>
      </c>
      <c r="V30" s="46"/>
      <c r="W30" s="21">
        <f>SUM('Check Register'!AF:AF)</f>
        <v>0</v>
      </c>
      <c r="X30" s="46"/>
    </row>
    <row r="31" spans="1:24" ht="12.75" customHeight="1" x14ac:dyDescent="0.2">
      <c r="A31" s="14" t="s">
        <v>14</v>
      </c>
      <c r="B31" s="14" t="s">
        <v>15</v>
      </c>
      <c r="J31" s="50" t="s">
        <v>14</v>
      </c>
      <c r="K31" s="50" t="s">
        <v>15</v>
      </c>
      <c r="L31" s="46"/>
      <c r="M31" s="51"/>
      <c r="N31" s="51"/>
      <c r="O31" s="46"/>
      <c r="P31" s="50"/>
      <c r="Q31" s="14" t="s">
        <v>14</v>
      </c>
      <c r="R31" s="14" t="s">
        <v>15</v>
      </c>
      <c r="S31" s="46"/>
      <c r="T31" s="46"/>
      <c r="U31" s="46"/>
      <c r="V31" s="46"/>
      <c r="W31" s="46"/>
      <c r="X31" s="46"/>
    </row>
    <row r="32" spans="1:24" ht="12.75" customHeight="1" x14ac:dyDescent="0.2">
      <c r="B32" s="22" t="s">
        <v>63</v>
      </c>
      <c r="C32" s="35">
        <v>0</v>
      </c>
      <c r="D32" s="18">
        <v>0</v>
      </c>
      <c r="E32" s="21">
        <f>D32*C32</f>
        <v>0</v>
      </c>
      <c r="J32" s="46"/>
      <c r="K32" s="52" t="s">
        <v>63</v>
      </c>
      <c r="L32" s="55">
        <v>0</v>
      </c>
      <c r="M32" s="53">
        <v>1</v>
      </c>
      <c r="N32" s="54">
        <v>0</v>
      </c>
      <c r="O32" s="46"/>
      <c r="P32" s="46"/>
      <c r="Q32" s="46"/>
      <c r="R32" s="22" t="s">
        <v>63</v>
      </c>
      <c r="S32" s="35">
        <v>0</v>
      </c>
      <c r="T32" s="18">
        <v>0</v>
      </c>
      <c r="U32" s="21">
        <f>T32*S32</f>
        <v>0</v>
      </c>
      <c r="V32" s="46"/>
      <c r="W32" s="46"/>
      <c r="X32" s="46"/>
    </row>
    <row r="33" spans="2:24" ht="12.75" customHeight="1" x14ac:dyDescent="0.2">
      <c r="B33" s="22" t="s">
        <v>64</v>
      </c>
      <c r="C33" s="35">
        <v>0</v>
      </c>
      <c r="D33" s="18">
        <v>0</v>
      </c>
      <c r="E33" s="21">
        <f>D33*C33</f>
        <v>0</v>
      </c>
      <c r="J33" s="46"/>
      <c r="K33" s="52" t="s">
        <v>64</v>
      </c>
      <c r="L33" s="55">
        <v>0</v>
      </c>
      <c r="M33" s="53">
        <v>0</v>
      </c>
      <c r="N33" s="54">
        <v>0</v>
      </c>
      <c r="O33" s="46"/>
      <c r="P33" s="46"/>
      <c r="Q33" s="46"/>
      <c r="R33" s="22" t="s">
        <v>64</v>
      </c>
      <c r="S33" s="35">
        <v>0</v>
      </c>
      <c r="T33" s="18">
        <v>0</v>
      </c>
      <c r="U33" s="21">
        <f>T33*S33</f>
        <v>0</v>
      </c>
      <c r="V33" s="46"/>
      <c r="W33" s="46"/>
      <c r="X33" s="46"/>
    </row>
    <row r="34" spans="2:24" ht="12.75" customHeight="1" x14ac:dyDescent="0.2">
      <c r="C34" s="14" t="s">
        <v>51</v>
      </c>
      <c r="E34" s="21">
        <f>SUM(E32:E33)</f>
        <v>0</v>
      </c>
      <c r="G34" s="21">
        <f>SUM('Check Register'!P:P)</f>
        <v>0</v>
      </c>
      <c r="J34" s="46"/>
      <c r="K34" s="46"/>
      <c r="L34" s="50" t="s">
        <v>51</v>
      </c>
      <c r="M34" s="51"/>
      <c r="N34" s="54">
        <v>0</v>
      </c>
      <c r="O34" s="46"/>
      <c r="P34" s="46"/>
      <c r="Q34" s="46"/>
      <c r="R34" s="46"/>
      <c r="S34" s="14" t="s">
        <v>51</v>
      </c>
      <c r="T34" s="46"/>
      <c r="U34" s="21">
        <f>SUM(U32:U33)</f>
        <v>0</v>
      </c>
      <c r="V34" s="46"/>
      <c r="W34" s="21">
        <f>SUM('Check Register'!AG:AG)</f>
        <v>0</v>
      </c>
      <c r="X34" s="46"/>
    </row>
    <row r="35" spans="2:24" ht="12.75" customHeight="1" x14ac:dyDescent="0.2">
      <c r="C35" s="25" t="s">
        <v>65</v>
      </c>
      <c r="E35" s="21">
        <f>SUM((((((E11+E16)+E21)+E26)+E30)+E34))</f>
        <v>174521</v>
      </c>
      <c r="G35" s="21">
        <f>SUM((((((G11+G16)+G21)+G26)+G30)+G34))</f>
        <v>0</v>
      </c>
      <c r="J35" s="46"/>
      <c r="K35" s="46"/>
      <c r="L35" s="56" t="s">
        <v>65</v>
      </c>
      <c r="M35" s="51"/>
      <c r="N35" s="54">
        <v>157325</v>
      </c>
      <c r="O35" s="46"/>
      <c r="P35" s="46"/>
      <c r="Q35" s="46"/>
      <c r="R35" s="46"/>
      <c r="S35" s="45" t="s">
        <v>65</v>
      </c>
      <c r="T35" s="46"/>
      <c r="U35" s="21">
        <f>SUM((((((U11+U16)+U21)+U26)+U30)+U34))</f>
        <v>182661</v>
      </c>
      <c r="V35" s="46"/>
      <c r="W35" s="21">
        <f>SUM((((((W11+W16)+W21)+W26)+W30)+W34))</f>
        <v>0</v>
      </c>
      <c r="X35" s="46"/>
    </row>
    <row r="36" spans="2:24" ht="12.75" customHeight="1" x14ac:dyDescent="0.2">
      <c r="J36" s="46"/>
      <c r="K36" s="46"/>
      <c r="L36" s="46"/>
      <c r="M36" s="51"/>
      <c r="N36" s="51"/>
      <c r="O36" s="46"/>
      <c r="P36" s="46"/>
      <c r="Q36" s="46"/>
      <c r="R36" s="46"/>
      <c r="S36" s="46"/>
      <c r="T36" s="46"/>
      <c r="U36" s="46"/>
      <c r="V36" s="46"/>
      <c r="W36" s="46"/>
      <c r="X36" s="46"/>
    </row>
  </sheetData>
  <sheetProtection algorithmName="SHA-512" hashValue="YYVC3mt7QpvdRiFGowQ7pURrH/aLJEI5d6AFRXfprHm+nzpzearKBMtkUZXD9e07YzlfIvI12lDsvaliBX4jVA==" saltValue="K3BlStqMfizH1yIFdY+he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N1" workbookViewId="0">
      <pane ySplit="2" topLeftCell="A16" activePane="bottomLeft" state="frozen"/>
      <selection pane="bottomLeft" activeCell="P37" sqref="P37"/>
    </sheetView>
  </sheetViews>
  <sheetFormatPr defaultColWidth="9.140625" defaultRowHeight="12.75" customHeight="1" x14ac:dyDescent="0.2"/>
  <cols>
    <col min="1" max="1" width="39.42578125" hidden="1" customWidth="1"/>
    <col min="2" max="2" width="7.140625" hidden="1" customWidth="1"/>
    <col min="3" max="3" width="8" hidden="1" customWidth="1"/>
    <col min="4" max="4" width="12" hidden="1" customWidth="1"/>
    <col min="5" max="5" width="6" hidden="1" customWidth="1"/>
    <col min="6" max="6" width="10" hidden="1" customWidth="1"/>
    <col min="7" max="8" width="0" hidden="1" customWidth="1"/>
    <col min="9" max="9" width="39.140625" hidden="1" customWidth="1"/>
    <col min="10" max="13" width="0" hidden="1" customWidth="1"/>
    <col min="15" max="15" width="30.7109375" customWidth="1"/>
  </cols>
  <sheetData>
    <row r="1" spans="1:21" s="46" customFormat="1" ht="12.75" customHeight="1" x14ac:dyDescent="0.2">
      <c r="A1" s="59" t="s">
        <v>236</v>
      </c>
      <c r="I1" s="59" t="s">
        <v>225</v>
      </c>
      <c r="O1" s="59" t="s">
        <v>226</v>
      </c>
      <c r="P1" s="59" t="s">
        <v>237</v>
      </c>
      <c r="Q1" s="59" t="s">
        <v>228</v>
      </c>
    </row>
    <row r="2" spans="1:21" ht="12.75" customHeight="1" x14ac:dyDescent="0.2">
      <c r="A2" s="4" t="s">
        <v>66</v>
      </c>
      <c r="B2" s="4" t="s">
        <v>41</v>
      </c>
      <c r="C2" s="4" t="s">
        <v>42</v>
      </c>
      <c r="D2" s="4" t="s">
        <v>43</v>
      </c>
      <c r="E2" s="4" t="s">
        <v>3</v>
      </c>
      <c r="F2" s="4" t="s">
        <v>43</v>
      </c>
      <c r="I2" s="60" t="s">
        <v>66</v>
      </c>
      <c r="J2" s="61" t="s">
        <v>41</v>
      </c>
      <c r="K2" s="62" t="s">
        <v>42</v>
      </c>
      <c r="L2" s="63" t="s">
        <v>43</v>
      </c>
      <c r="M2" s="46"/>
      <c r="O2" s="4" t="s">
        <v>66</v>
      </c>
      <c r="P2" s="4" t="s">
        <v>41</v>
      </c>
      <c r="Q2" s="4" t="s">
        <v>42</v>
      </c>
      <c r="R2" s="4" t="s">
        <v>43</v>
      </c>
      <c r="S2" s="4" t="s">
        <v>3</v>
      </c>
      <c r="T2" s="4" t="s">
        <v>43</v>
      </c>
      <c r="U2" s="46"/>
    </row>
    <row r="3" spans="1:21" ht="12.75" customHeight="1" x14ac:dyDescent="0.2">
      <c r="A3" s="14" t="s">
        <v>67</v>
      </c>
      <c r="I3" s="64" t="s">
        <v>67</v>
      </c>
      <c r="J3" s="65"/>
      <c r="K3" s="51"/>
      <c r="L3" s="66"/>
      <c r="M3" s="46"/>
      <c r="O3" s="14" t="s">
        <v>67</v>
      </c>
      <c r="P3" s="46"/>
      <c r="Q3" s="46"/>
      <c r="R3" s="46"/>
      <c r="S3" s="46"/>
      <c r="T3" s="46"/>
      <c r="U3" s="46"/>
    </row>
    <row r="4" spans="1:21" ht="12.75" customHeight="1" x14ac:dyDescent="0.2">
      <c r="A4" s="22" t="s">
        <v>68</v>
      </c>
      <c r="B4" s="5">
        <v>450</v>
      </c>
      <c r="C4" s="9">
        <v>2</v>
      </c>
      <c r="D4" s="7">
        <f t="shared" ref="D4:D9" si="0">$B4*C4</f>
        <v>900</v>
      </c>
      <c r="F4" s="21">
        <f t="shared" ref="F4:F9" si="1">$B4*E4</f>
        <v>0</v>
      </c>
      <c r="I4" s="67" t="s">
        <v>68</v>
      </c>
      <c r="J4" s="68">
        <v>475</v>
      </c>
      <c r="K4" s="69">
        <v>15</v>
      </c>
      <c r="L4" s="70">
        <f>J4*K4</f>
        <v>7125</v>
      </c>
      <c r="M4" s="46"/>
      <c r="O4" s="22" t="s">
        <v>68</v>
      </c>
      <c r="P4" s="102">
        <v>450</v>
      </c>
      <c r="Q4" s="101">
        <v>15</v>
      </c>
      <c r="R4" s="7">
        <f>P4*Q4</f>
        <v>6750</v>
      </c>
      <c r="S4" s="46"/>
      <c r="T4" s="21">
        <f t="shared" ref="T4:T9" si="2">$B4*S4</f>
        <v>0</v>
      </c>
      <c r="U4" s="46"/>
    </row>
    <row r="5" spans="1:21" ht="12.75" customHeight="1" x14ac:dyDescent="0.2">
      <c r="A5" s="22" t="s">
        <v>69</v>
      </c>
      <c r="B5" s="5">
        <v>510</v>
      </c>
      <c r="C5" s="34">
        <v>1</v>
      </c>
      <c r="D5" s="7">
        <f t="shared" si="0"/>
        <v>510</v>
      </c>
      <c r="F5" s="21">
        <f t="shared" si="1"/>
        <v>0</v>
      </c>
      <c r="I5" s="67" t="s">
        <v>69</v>
      </c>
      <c r="J5" s="71">
        <v>550</v>
      </c>
      <c r="K5" s="72">
        <v>5</v>
      </c>
      <c r="L5" s="70">
        <f>J5*K5</f>
        <v>2750</v>
      </c>
      <c r="M5" s="46"/>
      <c r="O5" s="22" t="s">
        <v>69</v>
      </c>
      <c r="P5" s="102">
        <v>510</v>
      </c>
      <c r="Q5" s="103">
        <v>5</v>
      </c>
      <c r="R5" s="7">
        <f t="shared" ref="R5:R9" si="3">P5*Q5</f>
        <v>2550</v>
      </c>
      <c r="S5" s="46"/>
      <c r="T5" s="21">
        <f t="shared" si="2"/>
        <v>0</v>
      </c>
      <c r="U5" s="46"/>
    </row>
    <row r="6" spans="1:21" ht="12.75" customHeight="1" x14ac:dyDescent="0.2">
      <c r="A6" s="22" t="s">
        <v>70</v>
      </c>
      <c r="B6" s="5">
        <v>565</v>
      </c>
      <c r="C6" s="17">
        <v>1</v>
      </c>
      <c r="D6" s="7">
        <f t="shared" si="0"/>
        <v>565</v>
      </c>
      <c r="F6" s="21">
        <f t="shared" si="1"/>
        <v>0</v>
      </c>
      <c r="I6" s="67" t="s">
        <v>70</v>
      </c>
      <c r="J6" s="71">
        <v>575</v>
      </c>
      <c r="K6" s="69">
        <v>1</v>
      </c>
      <c r="L6" s="70">
        <f>J6*K6</f>
        <v>575</v>
      </c>
      <c r="M6" s="46"/>
      <c r="O6" s="22" t="s">
        <v>70</v>
      </c>
      <c r="P6" s="102">
        <v>565</v>
      </c>
      <c r="Q6" s="104">
        <v>1</v>
      </c>
      <c r="R6" s="7">
        <f t="shared" si="3"/>
        <v>565</v>
      </c>
      <c r="S6" s="46"/>
      <c r="T6" s="21">
        <f t="shared" si="2"/>
        <v>0</v>
      </c>
      <c r="U6" s="46"/>
    </row>
    <row r="7" spans="1:21" ht="12.75" customHeight="1" x14ac:dyDescent="0.2">
      <c r="A7" s="22" t="s">
        <v>71</v>
      </c>
      <c r="B7" s="5">
        <v>640</v>
      </c>
      <c r="C7" s="17">
        <v>1</v>
      </c>
      <c r="D7" s="7">
        <f t="shared" si="0"/>
        <v>640</v>
      </c>
      <c r="F7" s="21">
        <f t="shared" si="1"/>
        <v>0</v>
      </c>
      <c r="I7" s="67" t="s">
        <v>71</v>
      </c>
      <c r="J7" s="71">
        <v>650</v>
      </c>
      <c r="K7" s="69">
        <v>1</v>
      </c>
      <c r="L7" s="70">
        <f>J7*K7</f>
        <v>650</v>
      </c>
      <c r="M7" s="46"/>
      <c r="O7" s="22" t="s">
        <v>71</v>
      </c>
      <c r="P7" s="102">
        <v>640</v>
      </c>
      <c r="Q7" s="104">
        <v>1</v>
      </c>
      <c r="R7" s="7">
        <f t="shared" si="3"/>
        <v>640</v>
      </c>
      <c r="S7" s="46"/>
      <c r="T7" s="21">
        <f t="shared" si="2"/>
        <v>0</v>
      </c>
      <c r="U7" s="46"/>
    </row>
    <row r="8" spans="1:21" ht="12.75" customHeight="1" x14ac:dyDescent="0.2">
      <c r="A8" s="22" t="s">
        <v>72</v>
      </c>
      <c r="B8" s="5">
        <v>565</v>
      </c>
      <c r="C8" s="17">
        <v>1</v>
      </c>
      <c r="D8" s="7">
        <f t="shared" si="0"/>
        <v>565</v>
      </c>
      <c r="F8" s="21">
        <f t="shared" si="1"/>
        <v>0</v>
      </c>
      <c r="I8" s="46"/>
      <c r="J8" s="71" t="s">
        <v>51</v>
      </c>
      <c r="K8" s="69">
        <f>SUM(K4:K7)</f>
        <v>22</v>
      </c>
      <c r="L8" s="70">
        <f>SUM(L4:L7)</f>
        <v>11100</v>
      </c>
      <c r="M8" s="46"/>
      <c r="O8" s="22" t="s">
        <v>72</v>
      </c>
      <c r="P8" s="102">
        <v>565</v>
      </c>
      <c r="Q8" s="104">
        <v>1</v>
      </c>
      <c r="R8" s="7">
        <f t="shared" si="3"/>
        <v>565</v>
      </c>
      <c r="S8" s="46"/>
      <c r="T8" s="21">
        <f t="shared" si="2"/>
        <v>0</v>
      </c>
      <c r="U8" s="46"/>
    </row>
    <row r="9" spans="1:21" ht="12.75" customHeight="1" x14ac:dyDescent="0.2">
      <c r="A9" s="22" t="s">
        <v>73</v>
      </c>
      <c r="B9" s="5">
        <v>640</v>
      </c>
      <c r="C9" s="17">
        <v>1</v>
      </c>
      <c r="D9" s="7">
        <f t="shared" si="0"/>
        <v>640</v>
      </c>
      <c r="F9" s="21">
        <f t="shared" si="1"/>
        <v>0</v>
      </c>
      <c r="I9" s="64" t="s">
        <v>45</v>
      </c>
      <c r="J9" s="65"/>
      <c r="K9" s="51"/>
      <c r="L9" s="66"/>
      <c r="M9" s="46"/>
      <c r="O9" s="22" t="s">
        <v>73</v>
      </c>
      <c r="P9" s="102">
        <v>640</v>
      </c>
      <c r="Q9" s="104">
        <v>1</v>
      </c>
      <c r="R9" s="7">
        <f t="shared" si="3"/>
        <v>640</v>
      </c>
      <c r="S9" s="46"/>
      <c r="T9" s="21">
        <f t="shared" si="2"/>
        <v>0</v>
      </c>
      <c r="U9" s="46"/>
    </row>
    <row r="10" spans="1:21" ht="12.75" customHeight="1" x14ac:dyDescent="0.2">
      <c r="B10" s="14" t="s">
        <v>51</v>
      </c>
      <c r="C10" s="33">
        <f>SUM(C4:C9)</f>
        <v>7</v>
      </c>
      <c r="D10" s="21">
        <f>SUM(D4:D9)</f>
        <v>3820</v>
      </c>
      <c r="E10" s="33">
        <f>SUM(E4:E9)</f>
        <v>0</v>
      </c>
      <c r="F10" s="21">
        <f>SUM(F4:F9)</f>
        <v>0</v>
      </c>
      <c r="I10" s="67" t="s">
        <v>74</v>
      </c>
      <c r="J10" s="71">
        <v>95</v>
      </c>
      <c r="K10" s="69">
        <v>400</v>
      </c>
      <c r="L10" s="70">
        <f>J10*K10</f>
        <v>38000</v>
      </c>
      <c r="M10" s="46"/>
      <c r="O10" s="46"/>
      <c r="P10" s="105" t="s">
        <v>51</v>
      </c>
      <c r="Q10" s="106">
        <f>SUM(Q4:Q9)</f>
        <v>24</v>
      </c>
      <c r="R10" s="21">
        <f>SUM(R4:R9)</f>
        <v>11710</v>
      </c>
      <c r="S10" s="33">
        <f>SUM(S4:S9)</f>
        <v>0</v>
      </c>
      <c r="T10" s="21">
        <f>SUM(T4:T9)</f>
        <v>0</v>
      </c>
      <c r="U10" s="46"/>
    </row>
    <row r="11" spans="1:21" ht="12.75" customHeight="1" x14ac:dyDescent="0.2">
      <c r="A11" s="14" t="s">
        <v>45</v>
      </c>
      <c r="I11" s="67" t="s">
        <v>75</v>
      </c>
      <c r="J11" s="71">
        <v>115</v>
      </c>
      <c r="K11" s="69">
        <v>50</v>
      </c>
      <c r="L11" s="70">
        <f>J11*K11</f>
        <v>5750</v>
      </c>
      <c r="M11" s="46"/>
      <c r="O11" s="14" t="s">
        <v>45</v>
      </c>
      <c r="P11" s="94"/>
      <c r="Q11" s="94"/>
      <c r="R11" s="46"/>
      <c r="S11" s="46"/>
      <c r="T11" s="46"/>
      <c r="U11" s="46"/>
    </row>
    <row r="12" spans="1:21" ht="12.75" customHeight="1" x14ac:dyDescent="0.2">
      <c r="A12" s="22" t="s">
        <v>74</v>
      </c>
      <c r="B12" s="5">
        <v>85</v>
      </c>
      <c r="C12" s="9">
        <v>460</v>
      </c>
      <c r="D12" s="21">
        <f>$B12*C12</f>
        <v>39100</v>
      </c>
      <c r="F12" s="21">
        <f>$B12*E12</f>
        <v>0</v>
      </c>
      <c r="I12" s="39" t="s">
        <v>233</v>
      </c>
      <c r="J12" s="71">
        <v>25</v>
      </c>
      <c r="K12" s="69">
        <v>20</v>
      </c>
      <c r="L12" s="70">
        <f>J12*K12</f>
        <v>500</v>
      </c>
      <c r="M12" s="46"/>
      <c r="O12" s="22" t="s">
        <v>74</v>
      </c>
      <c r="P12" s="102">
        <v>85</v>
      </c>
      <c r="Q12" s="101">
        <v>460</v>
      </c>
      <c r="R12" s="7">
        <f>P12*Q12</f>
        <v>39100</v>
      </c>
      <c r="S12" s="46"/>
      <c r="T12" s="21">
        <f>$B12*S12</f>
        <v>0</v>
      </c>
      <c r="U12" s="46"/>
    </row>
    <row r="13" spans="1:21" ht="12.75" customHeight="1" x14ac:dyDescent="0.2">
      <c r="A13" s="22" t="s">
        <v>75</v>
      </c>
      <c r="B13" s="5">
        <v>96</v>
      </c>
      <c r="C13" s="17">
        <v>30</v>
      </c>
      <c r="D13" s="21">
        <f>$B13*C13</f>
        <v>2880</v>
      </c>
      <c r="F13" s="21">
        <f>$B13*E13</f>
        <v>0</v>
      </c>
      <c r="I13" s="46"/>
      <c r="J13" s="71" t="s">
        <v>51</v>
      </c>
      <c r="K13" s="69">
        <f>SUM(K10:K12)</f>
        <v>470</v>
      </c>
      <c r="L13" s="73">
        <f>SUM(L10:L12)</f>
        <v>44250</v>
      </c>
      <c r="M13" s="46"/>
      <c r="O13" s="22" t="s">
        <v>75</v>
      </c>
      <c r="P13" s="102">
        <v>96</v>
      </c>
      <c r="Q13" s="104">
        <v>30</v>
      </c>
      <c r="R13" s="7">
        <f>P13*Q13</f>
        <v>2880</v>
      </c>
      <c r="S13" s="46"/>
      <c r="T13" s="21">
        <f>$B13*S13</f>
        <v>0</v>
      </c>
      <c r="U13" s="46"/>
    </row>
    <row r="14" spans="1:21" ht="12.75" customHeight="1" x14ac:dyDescent="0.2">
      <c r="B14" s="14" t="s">
        <v>51</v>
      </c>
      <c r="C14" s="33">
        <f>SUM(C12:C13)</f>
        <v>490</v>
      </c>
      <c r="D14" s="21">
        <f>SUM(D12:D13)</f>
        <v>41980</v>
      </c>
      <c r="E14" s="33">
        <f>SUM(E12:E13)</f>
        <v>0</v>
      </c>
      <c r="F14" s="21">
        <f>SUM(F12:F13)</f>
        <v>0</v>
      </c>
      <c r="I14" s="40" t="s">
        <v>37</v>
      </c>
      <c r="J14" s="65"/>
      <c r="K14" s="51"/>
      <c r="L14" s="66"/>
      <c r="M14" s="46"/>
      <c r="O14" s="46"/>
      <c r="P14" s="105" t="s">
        <v>51</v>
      </c>
      <c r="Q14" s="106">
        <f>SUM(Q12:Q13)</f>
        <v>490</v>
      </c>
      <c r="R14" s="21">
        <f>SUM(R12:R13)</f>
        <v>41980</v>
      </c>
      <c r="S14" s="33">
        <f>SUM(S12:S13)</f>
        <v>0</v>
      </c>
      <c r="T14" s="21">
        <f>SUM(T12:T13)</f>
        <v>0</v>
      </c>
      <c r="U14" s="46"/>
    </row>
    <row r="15" spans="1:21" ht="12.75" customHeight="1" x14ac:dyDescent="0.2">
      <c r="A15" s="14" t="s">
        <v>46</v>
      </c>
      <c r="I15" s="67" t="s">
        <v>76</v>
      </c>
      <c r="J15" s="71">
        <v>275</v>
      </c>
      <c r="K15" s="69">
        <v>75</v>
      </c>
      <c r="L15" s="70">
        <f>J15*K15</f>
        <v>20625</v>
      </c>
      <c r="M15" s="46"/>
      <c r="O15" s="14" t="s">
        <v>46</v>
      </c>
      <c r="P15" s="94"/>
      <c r="Q15" s="94"/>
      <c r="R15" s="46"/>
      <c r="S15" s="46"/>
      <c r="T15" s="46"/>
      <c r="U15" s="46"/>
    </row>
    <row r="16" spans="1:21" ht="12.75" customHeight="1" x14ac:dyDescent="0.2">
      <c r="A16" s="22" t="s">
        <v>76</v>
      </c>
      <c r="B16" s="19">
        <v>230</v>
      </c>
      <c r="C16" s="33">
        <v>70</v>
      </c>
      <c r="D16" s="21">
        <f>$B16*C16</f>
        <v>16100</v>
      </c>
      <c r="F16" s="21">
        <f>$B16*E16</f>
        <v>0</v>
      </c>
      <c r="I16" s="67" t="s">
        <v>77</v>
      </c>
      <c r="J16" s="71">
        <v>325</v>
      </c>
      <c r="K16" s="69">
        <v>10</v>
      </c>
      <c r="L16" s="70">
        <f>J16*K16</f>
        <v>3250</v>
      </c>
      <c r="M16" s="46"/>
      <c r="O16" s="22" t="s">
        <v>76</v>
      </c>
      <c r="P16" s="107">
        <v>230</v>
      </c>
      <c r="Q16" s="106">
        <v>70</v>
      </c>
      <c r="R16" s="7">
        <f>P16*Q16</f>
        <v>16100</v>
      </c>
      <c r="S16" s="46"/>
      <c r="T16" s="21">
        <f>$B16*S16</f>
        <v>0</v>
      </c>
      <c r="U16" s="46"/>
    </row>
    <row r="17" spans="1:21" ht="12.75" customHeight="1" x14ac:dyDescent="0.2">
      <c r="A17" s="22" t="s">
        <v>77</v>
      </c>
      <c r="B17" s="21">
        <v>250</v>
      </c>
      <c r="C17" s="33">
        <v>10</v>
      </c>
      <c r="D17" s="21">
        <f>$B17*C17</f>
        <v>2500</v>
      </c>
      <c r="F17" s="21">
        <f>$B17*E17</f>
        <v>0</v>
      </c>
      <c r="I17" s="46"/>
      <c r="J17" s="71" t="s">
        <v>51</v>
      </c>
      <c r="K17" s="69">
        <f>SUM(K15:K16)</f>
        <v>85</v>
      </c>
      <c r="L17" s="73">
        <f>SUM(L15:L16)</f>
        <v>23875</v>
      </c>
      <c r="M17" s="46"/>
      <c r="O17" s="22" t="s">
        <v>77</v>
      </c>
      <c r="P17" s="100">
        <v>250</v>
      </c>
      <c r="Q17" s="106">
        <v>10</v>
      </c>
      <c r="R17" s="7">
        <f>P17*Q17</f>
        <v>2500</v>
      </c>
      <c r="S17" s="46"/>
      <c r="T17" s="21">
        <f>$B17*S17</f>
        <v>0</v>
      </c>
      <c r="U17" s="46"/>
    </row>
    <row r="18" spans="1:21" ht="12.75" customHeight="1" x14ac:dyDescent="0.2">
      <c r="A18" s="22" t="s">
        <v>78</v>
      </c>
      <c r="B18" s="19">
        <v>230</v>
      </c>
      <c r="C18" s="33">
        <v>5</v>
      </c>
      <c r="D18" s="21">
        <f>$B18*C18</f>
        <v>1150</v>
      </c>
      <c r="F18" s="21">
        <f>$B18*E18</f>
        <v>0</v>
      </c>
      <c r="I18" s="64" t="s">
        <v>80</v>
      </c>
      <c r="J18" s="65"/>
      <c r="K18" s="51"/>
      <c r="L18" s="66"/>
      <c r="M18" s="46"/>
      <c r="O18" s="22" t="s">
        <v>78</v>
      </c>
      <c r="P18" s="107">
        <v>230</v>
      </c>
      <c r="Q18" s="106">
        <v>5</v>
      </c>
      <c r="R18" s="7">
        <f>P18*Q18</f>
        <v>1150</v>
      </c>
      <c r="S18" s="46"/>
      <c r="T18" s="21">
        <f>$B18*S18</f>
        <v>0</v>
      </c>
      <c r="U18" s="46"/>
    </row>
    <row r="19" spans="1:21" ht="12.75" customHeight="1" x14ac:dyDescent="0.2">
      <c r="A19" s="22" t="s">
        <v>79</v>
      </c>
      <c r="B19" s="21">
        <v>250</v>
      </c>
      <c r="C19" s="33">
        <v>1</v>
      </c>
      <c r="D19" s="21">
        <f>$B19*C19</f>
        <v>250</v>
      </c>
      <c r="F19" s="21">
        <f>$B19*E19</f>
        <v>0</v>
      </c>
      <c r="I19" s="67" t="s">
        <v>81</v>
      </c>
      <c r="J19" s="71">
        <v>95</v>
      </c>
      <c r="K19" s="69">
        <v>5</v>
      </c>
      <c r="L19" s="70">
        <f>$B19*K19</f>
        <v>1250</v>
      </c>
      <c r="M19" s="70" t="s">
        <v>246</v>
      </c>
      <c r="O19" s="22" t="s">
        <v>79</v>
      </c>
      <c r="P19" s="100">
        <v>250</v>
      </c>
      <c r="Q19" s="106">
        <v>1</v>
      </c>
      <c r="R19" s="7">
        <f>P19*Q19</f>
        <v>250</v>
      </c>
      <c r="S19" s="46"/>
      <c r="T19" s="21">
        <f>$B19*S19</f>
        <v>0</v>
      </c>
      <c r="U19" s="46"/>
    </row>
    <row r="20" spans="1:21" ht="12.75" customHeight="1" x14ac:dyDescent="0.2">
      <c r="B20" s="14" t="s">
        <v>51</v>
      </c>
      <c r="C20" s="33">
        <f>SUM(C16:C19)</f>
        <v>86</v>
      </c>
      <c r="D20" s="21">
        <f>SUM(D16:D19)</f>
        <v>20000</v>
      </c>
      <c r="E20" s="33">
        <f>SUM(E16:E19)</f>
        <v>0</v>
      </c>
      <c r="F20" s="21">
        <f>SUM(F16:F19)</f>
        <v>0</v>
      </c>
      <c r="I20" s="67" t="s">
        <v>82</v>
      </c>
      <c r="J20" s="71">
        <v>115</v>
      </c>
      <c r="K20" s="69">
        <v>0</v>
      </c>
      <c r="L20" s="70">
        <f>J20*K20</f>
        <v>0</v>
      </c>
      <c r="M20" s="46"/>
      <c r="O20" s="46"/>
      <c r="P20" s="105" t="s">
        <v>51</v>
      </c>
      <c r="Q20" s="106">
        <f>SUM(Q16:Q19)</f>
        <v>86</v>
      </c>
      <c r="R20" s="21">
        <f>SUM(R16:R19)</f>
        <v>20000</v>
      </c>
      <c r="S20" s="33">
        <f>SUM(S16:S19)</f>
        <v>0</v>
      </c>
      <c r="T20" s="21">
        <f>SUM(T16:T19)</f>
        <v>0</v>
      </c>
      <c r="U20" s="46"/>
    </row>
    <row r="21" spans="1:21" ht="12.75" customHeight="1" x14ac:dyDescent="0.2">
      <c r="A21" s="14" t="s">
        <v>80</v>
      </c>
      <c r="I21" s="46"/>
      <c r="J21" s="71" t="s">
        <v>51</v>
      </c>
      <c r="K21" s="69">
        <f>SUM(K19:K20)</f>
        <v>5</v>
      </c>
      <c r="L21" s="73">
        <f>SUM(L19:L20)</f>
        <v>1250</v>
      </c>
      <c r="M21" s="46"/>
      <c r="O21" s="14" t="s">
        <v>80</v>
      </c>
      <c r="P21" s="94"/>
      <c r="Q21" s="94"/>
      <c r="R21" s="46"/>
      <c r="S21" s="46"/>
      <c r="T21" s="46"/>
      <c r="U21" s="46"/>
    </row>
    <row r="22" spans="1:21" ht="12.75" customHeight="1" x14ac:dyDescent="0.2">
      <c r="A22" s="22" t="s">
        <v>81</v>
      </c>
      <c r="B22" s="5">
        <v>85</v>
      </c>
      <c r="C22" s="17">
        <v>5</v>
      </c>
      <c r="D22" s="7">
        <f>$B22*C22</f>
        <v>425</v>
      </c>
      <c r="F22" s="21">
        <f>$B22*E22</f>
        <v>0</v>
      </c>
      <c r="I22" s="67" t="s">
        <v>48</v>
      </c>
      <c r="J22" s="65"/>
      <c r="K22" s="51"/>
      <c r="L22" s="66"/>
      <c r="M22" s="46"/>
      <c r="O22" s="22" t="s">
        <v>81</v>
      </c>
      <c r="P22" s="102">
        <v>85</v>
      </c>
      <c r="Q22" s="104">
        <v>5</v>
      </c>
      <c r="R22" s="7">
        <f>P22*Q22</f>
        <v>425</v>
      </c>
      <c r="S22" s="46"/>
      <c r="T22" s="21">
        <f>$B22*S22</f>
        <v>0</v>
      </c>
      <c r="U22" s="46"/>
    </row>
    <row r="23" spans="1:21" ht="12.75" customHeight="1" x14ac:dyDescent="0.2">
      <c r="A23" s="22" t="s">
        <v>82</v>
      </c>
      <c r="B23" s="5">
        <v>96</v>
      </c>
      <c r="C23" s="17">
        <v>1</v>
      </c>
      <c r="D23" s="21">
        <f>$B23*C23</f>
        <v>96</v>
      </c>
      <c r="F23" s="21">
        <f>$B23*E23</f>
        <v>0</v>
      </c>
      <c r="I23" s="67" t="s">
        <v>83</v>
      </c>
      <c r="J23" s="71">
        <v>550</v>
      </c>
      <c r="K23" s="69">
        <v>85</v>
      </c>
      <c r="L23" s="70">
        <f>J23*K23</f>
        <v>46750</v>
      </c>
      <c r="M23" s="46"/>
      <c r="O23" s="22" t="s">
        <v>82</v>
      </c>
      <c r="P23" s="102">
        <v>96</v>
      </c>
      <c r="Q23" s="104">
        <v>1</v>
      </c>
      <c r="R23" s="7">
        <f>P23*Q23</f>
        <v>96</v>
      </c>
      <c r="S23" s="46"/>
      <c r="T23" s="21">
        <f>$B23*S23</f>
        <v>0</v>
      </c>
      <c r="U23" s="46"/>
    </row>
    <row r="24" spans="1:21" ht="12.75" customHeight="1" x14ac:dyDescent="0.2">
      <c r="B24" s="14" t="s">
        <v>51</v>
      </c>
      <c r="C24" s="33">
        <f>SUM(C22:C23)</f>
        <v>6</v>
      </c>
      <c r="D24" s="21">
        <f>SUM(D22:D23)</f>
        <v>521</v>
      </c>
      <c r="E24" s="33">
        <f>SUM(E22:E23)</f>
        <v>0</v>
      </c>
      <c r="F24" s="21">
        <f>SUM(F22:F23)</f>
        <v>0</v>
      </c>
      <c r="I24" s="67" t="s">
        <v>84</v>
      </c>
      <c r="J24" s="71">
        <v>655</v>
      </c>
      <c r="K24" s="69">
        <v>10</v>
      </c>
      <c r="L24" s="70">
        <f>J24*K24</f>
        <v>6550</v>
      </c>
      <c r="M24" s="46"/>
      <c r="O24" s="46"/>
      <c r="P24" s="105" t="s">
        <v>51</v>
      </c>
      <c r="Q24" s="106">
        <f>SUM(Q22:Q23)</f>
        <v>6</v>
      </c>
      <c r="R24" s="21">
        <f>SUM(R22:R23)</f>
        <v>521</v>
      </c>
      <c r="S24" s="33">
        <f>SUM(S22:S23)</f>
        <v>0</v>
      </c>
      <c r="T24" s="21">
        <f>SUM(T22:T23)</f>
        <v>0</v>
      </c>
      <c r="U24" s="46"/>
    </row>
    <row r="25" spans="1:21" ht="12.75" customHeight="1" x14ac:dyDescent="0.2">
      <c r="A25" s="22" t="s">
        <v>48</v>
      </c>
      <c r="I25" s="39" t="s">
        <v>234</v>
      </c>
      <c r="J25" s="71">
        <v>75</v>
      </c>
      <c r="K25" s="69">
        <v>5</v>
      </c>
      <c r="L25" s="70">
        <f>J25*K25</f>
        <v>375</v>
      </c>
      <c r="M25" s="46"/>
      <c r="O25" s="22" t="s">
        <v>48</v>
      </c>
      <c r="P25" s="94"/>
      <c r="Q25" s="94"/>
      <c r="R25" s="46"/>
      <c r="S25" s="46"/>
      <c r="T25" s="46"/>
      <c r="U25" s="46"/>
    </row>
    <row r="26" spans="1:21" ht="12.75" customHeight="1" x14ac:dyDescent="0.2">
      <c r="A26" s="22" t="s">
        <v>83</v>
      </c>
      <c r="B26" s="5">
        <v>450</v>
      </c>
      <c r="C26" s="9">
        <v>160</v>
      </c>
      <c r="D26" s="21">
        <f>$B26*C26</f>
        <v>72000</v>
      </c>
      <c r="F26" s="21">
        <f>$B26*E26</f>
        <v>0</v>
      </c>
      <c r="I26" s="39" t="s">
        <v>235</v>
      </c>
      <c r="J26" s="71">
        <v>150</v>
      </c>
      <c r="K26" s="69">
        <v>30</v>
      </c>
      <c r="L26" s="70">
        <f>J26*K26</f>
        <v>4500</v>
      </c>
      <c r="M26" s="46"/>
      <c r="O26" s="22" t="s">
        <v>83</v>
      </c>
      <c r="P26" s="102">
        <v>450</v>
      </c>
      <c r="Q26" s="101">
        <v>160</v>
      </c>
      <c r="R26" s="21">
        <f>$B26*Q26</f>
        <v>72000</v>
      </c>
      <c r="S26" s="46"/>
      <c r="T26" s="21">
        <f>$B26*S26</f>
        <v>0</v>
      </c>
      <c r="U26" s="46"/>
    </row>
    <row r="27" spans="1:21" ht="12.75" customHeight="1" x14ac:dyDescent="0.2">
      <c r="A27" s="22" t="s">
        <v>84</v>
      </c>
      <c r="B27" s="21">
        <v>565</v>
      </c>
      <c r="C27" s="33">
        <v>0</v>
      </c>
      <c r="D27" s="21">
        <f>$B27*C27</f>
        <v>0</v>
      </c>
      <c r="F27" s="21">
        <f>$B27*E27</f>
        <v>0</v>
      </c>
      <c r="I27" s="46"/>
      <c r="J27" s="71" t="s">
        <v>51</v>
      </c>
      <c r="K27" s="69">
        <f>SUM(K23:K26)</f>
        <v>130</v>
      </c>
      <c r="L27" s="73">
        <f>SUM(L23:L26)</f>
        <v>58175</v>
      </c>
      <c r="M27" s="46"/>
      <c r="O27" s="22" t="s">
        <v>84</v>
      </c>
      <c r="P27" s="100">
        <v>565</v>
      </c>
      <c r="Q27" s="106">
        <v>0</v>
      </c>
      <c r="R27" s="21">
        <f>$B27*Q27</f>
        <v>0</v>
      </c>
      <c r="S27" s="46"/>
      <c r="T27" s="21">
        <f>$B27*S27</f>
        <v>0</v>
      </c>
      <c r="U27" s="46"/>
    </row>
    <row r="28" spans="1:21" ht="12.75" customHeight="1" x14ac:dyDescent="0.2">
      <c r="B28" s="14" t="s">
        <v>51</v>
      </c>
      <c r="C28" s="33">
        <f>SUM(C26:C27)</f>
        <v>160</v>
      </c>
      <c r="D28" s="21">
        <f>SUM(D26:D27)</f>
        <v>72000</v>
      </c>
      <c r="E28" s="33">
        <f>SUM(E26:E27)</f>
        <v>0</v>
      </c>
      <c r="F28" s="21">
        <f>SUM(F26:F27)</f>
        <v>0</v>
      </c>
      <c r="I28" s="64" t="s">
        <v>49</v>
      </c>
      <c r="J28" s="65"/>
      <c r="K28" s="51"/>
      <c r="L28" s="66"/>
      <c r="M28" s="46"/>
      <c r="O28" s="46"/>
      <c r="P28" s="105" t="s">
        <v>51</v>
      </c>
      <c r="Q28" s="106">
        <f>SUM(Q26:Q27)</f>
        <v>160</v>
      </c>
      <c r="R28" s="21">
        <f>SUM(R26:R27)</f>
        <v>72000</v>
      </c>
      <c r="S28" s="33">
        <f>SUM(S26:S27)</f>
        <v>0</v>
      </c>
      <c r="T28" s="21">
        <f>SUM(T26:T27)</f>
        <v>0</v>
      </c>
      <c r="U28" s="46"/>
    </row>
    <row r="29" spans="1:21" ht="12.75" customHeight="1" x14ac:dyDescent="0.2">
      <c r="A29" s="14" t="s">
        <v>49</v>
      </c>
      <c r="I29" s="67" t="s">
        <v>85</v>
      </c>
      <c r="J29" s="71">
        <v>275</v>
      </c>
      <c r="K29" s="69">
        <v>5</v>
      </c>
      <c r="L29" s="70">
        <f>J29*K29</f>
        <v>1375</v>
      </c>
      <c r="M29" s="46"/>
      <c r="O29" s="14" t="s">
        <v>49</v>
      </c>
      <c r="P29" s="94"/>
      <c r="Q29" s="94"/>
      <c r="R29" s="46"/>
      <c r="S29" s="46"/>
      <c r="T29" s="46"/>
      <c r="U29" s="46"/>
    </row>
    <row r="30" spans="1:21" ht="12.75" customHeight="1" x14ac:dyDescent="0.2">
      <c r="A30" s="22" t="s">
        <v>85</v>
      </c>
      <c r="B30" s="19">
        <v>230</v>
      </c>
      <c r="C30" s="33">
        <v>10</v>
      </c>
      <c r="D30" s="21">
        <f>$B30*C30</f>
        <v>2300</v>
      </c>
      <c r="F30" s="21">
        <f>$B30*E30</f>
        <v>0</v>
      </c>
      <c r="I30" s="67" t="s">
        <v>86</v>
      </c>
      <c r="J30" s="71">
        <v>325</v>
      </c>
      <c r="K30" s="69">
        <v>1</v>
      </c>
      <c r="L30" s="70">
        <f>J30*K30</f>
        <v>325</v>
      </c>
      <c r="M30" s="46"/>
      <c r="O30" s="22" t="s">
        <v>85</v>
      </c>
      <c r="P30" s="107">
        <v>230</v>
      </c>
      <c r="Q30" s="106">
        <v>10</v>
      </c>
      <c r="R30" s="7">
        <f>P30*Q30</f>
        <v>2300</v>
      </c>
      <c r="S30" s="46"/>
      <c r="T30" s="21">
        <f>$B30*S30</f>
        <v>0</v>
      </c>
      <c r="U30" s="46"/>
    </row>
    <row r="31" spans="1:21" ht="12.75" customHeight="1" x14ac:dyDescent="0.2">
      <c r="A31" s="22" t="s">
        <v>86</v>
      </c>
      <c r="B31" s="21">
        <v>250</v>
      </c>
      <c r="C31" s="33">
        <v>1</v>
      </c>
      <c r="D31" s="21">
        <f>$B31*C31</f>
        <v>250</v>
      </c>
      <c r="F31" s="21">
        <f>$B31*E31</f>
        <v>0</v>
      </c>
      <c r="I31" s="46"/>
      <c r="J31" s="71" t="s">
        <v>51</v>
      </c>
      <c r="K31" s="69">
        <f>SUM(K29:K30)</f>
        <v>6</v>
      </c>
      <c r="L31" s="73">
        <f>SUM(L29:L30)</f>
        <v>1700</v>
      </c>
      <c r="M31" s="46"/>
      <c r="O31" s="22" t="s">
        <v>86</v>
      </c>
      <c r="P31" s="100">
        <v>250</v>
      </c>
      <c r="Q31" s="106">
        <v>1</v>
      </c>
      <c r="R31" s="7">
        <f>P31*Q31</f>
        <v>250</v>
      </c>
      <c r="S31" s="46"/>
      <c r="T31" s="21">
        <f>$B31*S31</f>
        <v>0</v>
      </c>
      <c r="U31" s="46"/>
    </row>
    <row r="32" spans="1:21" ht="12.75" customHeight="1" x14ac:dyDescent="0.2">
      <c r="B32" s="14" t="s">
        <v>51</v>
      </c>
      <c r="C32" s="33">
        <f>SUM(C30:C31)</f>
        <v>11</v>
      </c>
      <c r="D32" s="21">
        <f>SUM(D30:D31)</f>
        <v>2550</v>
      </c>
      <c r="E32" s="33">
        <f>SUM(E30:E31)</f>
        <v>0</v>
      </c>
      <c r="F32" s="21">
        <f>SUM(F26:F31)</f>
        <v>0</v>
      </c>
      <c r="I32" s="64" t="s">
        <v>50</v>
      </c>
      <c r="J32" s="65"/>
      <c r="K32" s="51"/>
      <c r="L32" s="66"/>
      <c r="M32" s="46"/>
      <c r="O32" s="46"/>
      <c r="P32" s="105" t="s">
        <v>51</v>
      </c>
      <c r="Q32" s="106">
        <f>SUM(Q30:Q31)</f>
        <v>11</v>
      </c>
      <c r="R32" s="21">
        <f>SUM(R30:R31)</f>
        <v>2550</v>
      </c>
      <c r="S32" s="33">
        <f>SUM(S30:S31)</f>
        <v>0</v>
      </c>
      <c r="T32" s="21">
        <f>SUM(T26:T31)</f>
        <v>0</v>
      </c>
      <c r="U32" s="46"/>
    </row>
    <row r="33" spans="1:21" ht="12.75" customHeight="1" x14ac:dyDescent="0.2">
      <c r="A33" s="14" t="s">
        <v>50</v>
      </c>
      <c r="I33" s="67" t="s">
        <v>87</v>
      </c>
      <c r="J33" s="71">
        <v>0</v>
      </c>
      <c r="K33" s="69">
        <v>10</v>
      </c>
      <c r="L33" s="70">
        <f>J33*K33</f>
        <v>0</v>
      </c>
      <c r="M33" s="46"/>
      <c r="O33" s="14" t="s">
        <v>50</v>
      </c>
      <c r="P33" s="94"/>
      <c r="Q33" s="94"/>
      <c r="R33" s="46"/>
      <c r="S33" s="46"/>
      <c r="T33" s="46"/>
      <c r="U33" s="46"/>
    </row>
    <row r="34" spans="1:21" ht="12.75" customHeight="1" x14ac:dyDescent="0.2">
      <c r="A34" s="22" t="s">
        <v>87</v>
      </c>
      <c r="B34" s="21">
        <v>0</v>
      </c>
      <c r="C34" s="33">
        <v>10</v>
      </c>
      <c r="D34" s="21">
        <f>$B34*C34</f>
        <v>0</v>
      </c>
      <c r="F34" s="21">
        <f>$B34*E34</f>
        <v>0</v>
      </c>
      <c r="I34" s="67" t="s">
        <v>88</v>
      </c>
      <c r="J34" s="71">
        <v>0</v>
      </c>
      <c r="K34" s="69">
        <v>20</v>
      </c>
      <c r="L34" s="70">
        <f>J34*K34</f>
        <v>0</v>
      </c>
      <c r="M34" s="46"/>
      <c r="O34" s="22" t="s">
        <v>87</v>
      </c>
      <c r="P34" s="100">
        <v>0</v>
      </c>
      <c r="Q34" s="106">
        <v>10</v>
      </c>
      <c r="R34" s="7">
        <f>P34*Q34</f>
        <v>0</v>
      </c>
      <c r="S34" s="46"/>
      <c r="T34" s="21">
        <f>$B34*S34</f>
        <v>0</v>
      </c>
      <c r="U34" s="46"/>
    </row>
    <row r="35" spans="1:21" ht="12.75" customHeight="1" x14ac:dyDescent="0.2">
      <c r="A35" s="22" t="s">
        <v>88</v>
      </c>
      <c r="B35" s="21">
        <v>0</v>
      </c>
      <c r="C35" s="33">
        <v>20</v>
      </c>
      <c r="D35" s="21">
        <f>$B35*C35</f>
        <v>0</v>
      </c>
      <c r="F35" s="21">
        <f>$B35*E35</f>
        <v>0</v>
      </c>
      <c r="I35" s="46"/>
      <c r="J35" s="71" t="s">
        <v>51</v>
      </c>
      <c r="K35" s="69">
        <f>SUM(K33:K34)</f>
        <v>30</v>
      </c>
      <c r="L35" s="92">
        <f>SUM(L33:L34)</f>
        <v>0</v>
      </c>
      <c r="M35" s="46"/>
      <c r="O35" s="22" t="s">
        <v>88</v>
      </c>
      <c r="P35" s="100">
        <v>0</v>
      </c>
      <c r="Q35" s="106">
        <v>20</v>
      </c>
      <c r="R35" s="7">
        <f>P35*Q35</f>
        <v>0</v>
      </c>
      <c r="S35" s="46"/>
      <c r="T35" s="21">
        <f>$B35*S35</f>
        <v>0</v>
      </c>
      <c r="U35" s="46"/>
    </row>
    <row r="36" spans="1:21" ht="12.75" customHeight="1" x14ac:dyDescent="0.2">
      <c r="B36" s="32" t="s">
        <v>51</v>
      </c>
      <c r="C36" s="17">
        <f>SUM(C34:C35)</f>
        <v>30</v>
      </c>
      <c r="D36" s="21">
        <f>SUM(D34:D35)</f>
        <v>0</v>
      </c>
      <c r="E36" s="33">
        <f>SUM(E34:E35)</f>
        <v>0</v>
      </c>
      <c r="F36" s="21">
        <f>SUM(F34:F35)</f>
        <v>0</v>
      </c>
      <c r="I36" s="46"/>
      <c r="J36" s="71" t="s">
        <v>89</v>
      </c>
      <c r="K36" s="74">
        <f>((((K13+K17)+K21)+K27)+K31)+K35+K8</f>
        <v>748</v>
      </c>
      <c r="L36" s="66"/>
      <c r="M36" s="46"/>
      <c r="O36" s="46"/>
      <c r="P36" s="108" t="s">
        <v>51</v>
      </c>
      <c r="Q36" s="104">
        <f>SUM(Q34:Q35)</f>
        <v>30</v>
      </c>
      <c r="R36" s="21">
        <f>SUM(R34:R35)</f>
        <v>0</v>
      </c>
      <c r="S36" s="33">
        <f>SUM(S34:S35)</f>
        <v>0</v>
      </c>
      <c r="T36" s="21">
        <f>SUM(T34:T35)</f>
        <v>0</v>
      </c>
      <c r="U36" s="46"/>
    </row>
    <row r="37" spans="1:21" ht="12.75" customHeight="1" x14ac:dyDescent="0.2">
      <c r="B37" s="14" t="s">
        <v>89</v>
      </c>
      <c r="C37" s="8">
        <f>((((C14+C20)+C24)+C28)+C32)+C36</f>
        <v>783</v>
      </c>
      <c r="I37" s="46"/>
      <c r="J37" s="65"/>
      <c r="K37" s="51"/>
      <c r="L37" s="66"/>
      <c r="M37" s="46"/>
      <c r="O37" s="46"/>
      <c r="P37" s="105" t="s">
        <v>89</v>
      </c>
      <c r="Q37" s="109">
        <f>((((Q14+Q20)+Q24)+Q28)+Q32)+Q36+Q10</f>
        <v>807</v>
      </c>
      <c r="R37" s="46"/>
      <c r="S37" s="46"/>
      <c r="T37" s="46"/>
      <c r="U37" s="46"/>
    </row>
    <row r="38" spans="1:21" ht="12.75" customHeight="1" x14ac:dyDescent="0.2">
      <c r="P38" s="94"/>
      <c r="Q38" s="94"/>
    </row>
    <row r="39" spans="1:21" ht="12.75" customHeight="1" x14ac:dyDescent="0.2">
      <c r="P39" s="94"/>
      <c r="Q39" s="94"/>
    </row>
  </sheetData>
  <sheetProtection algorithmName="SHA-512" hashValue="h6T20Sioyl9rMHsBrt3E8NjPzeTPQFSEQ0WhYX/OUVNSktbIjObuoQNoIfKut6zp9irY9HZIZnFNj5lEWbJf2w==" saltValue="YwsxmwbdbQIY4p/pFjUZi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zoomScale="90" zoomScaleNormal="90" workbookViewId="0">
      <pane ySplit="2" topLeftCell="A3" activePane="bottomLeft" state="frozen"/>
      <selection pane="bottomLeft" activeCell="S29" sqref="S29"/>
    </sheetView>
  </sheetViews>
  <sheetFormatPr defaultColWidth="9.140625" defaultRowHeight="12.75" customHeight="1" x14ac:dyDescent="0.2"/>
  <cols>
    <col min="1" max="1" width="7.5703125" hidden="1" customWidth="1"/>
    <col min="2" max="2" width="29.140625" hidden="1" customWidth="1"/>
    <col min="3" max="3" width="8.28515625" hidden="1" customWidth="1"/>
    <col min="4" max="4" width="8" hidden="1" customWidth="1"/>
    <col min="5" max="5" width="11.140625" hidden="1" customWidth="1"/>
    <col min="6" max="6" width="6" hidden="1" customWidth="1"/>
    <col min="7" max="7" width="11.140625" hidden="1" customWidth="1"/>
    <col min="8" max="10" width="0" hidden="1" customWidth="1"/>
    <col min="11" max="11" width="29.28515625" hidden="1" customWidth="1"/>
    <col min="12" max="13" width="0" hidden="1" customWidth="1"/>
    <col min="14" max="14" width="12" hidden="1" customWidth="1"/>
    <col min="15" max="15" width="0" hidden="1" customWidth="1"/>
    <col min="18" max="18" width="29.28515625" customWidth="1"/>
  </cols>
  <sheetData>
    <row r="1" spans="1:24" s="46" customFormat="1" ht="12.75" customHeight="1" x14ac:dyDescent="0.2">
      <c r="B1" s="59" t="s">
        <v>240</v>
      </c>
      <c r="J1" s="59" t="s">
        <v>241</v>
      </c>
      <c r="K1" s="59" t="s">
        <v>232</v>
      </c>
      <c r="R1" s="59" t="s">
        <v>242</v>
      </c>
    </row>
    <row r="2" spans="1:24" x14ac:dyDescent="0.2">
      <c r="A2" s="6" t="s">
        <v>40</v>
      </c>
      <c r="B2" s="4" t="s">
        <v>1</v>
      </c>
      <c r="C2" s="6" t="s">
        <v>90</v>
      </c>
      <c r="D2" s="4" t="s">
        <v>42</v>
      </c>
      <c r="E2" s="4" t="s">
        <v>43</v>
      </c>
      <c r="F2" s="4" t="s">
        <v>3</v>
      </c>
      <c r="G2" s="4" t="s">
        <v>43</v>
      </c>
      <c r="J2" s="75" t="s">
        <v>40</v>
      </c>
      <c r="K2" s="76" t="s">
        <v>1</v>
      </c>
      <c r="L2" s="77" t="s">
        <v>90</v>
      </c>
      <c r="M2" s="76" t="s">
        <v>42</v>
      </c>
      <c r="N2" s="61" t="s">
        <v>43</v>
      </c>
      <c r="O2" s="46"/>
      <c r="Q2" s="6" t="s">
        <v>40</v>
      </c>
      <c r="R2" s="4" t="s">
        <v>1</v>
      </c>
      <c r="S2" s="6" t="s">
        <v>90</v>
      </c>
      <c r="T2" s="4" t="s">
        <v>42</v>
      </c>
      <c r="U2" s="4" t="s">
        <v>43</v>
      </c>
      <c r="V2" s="4" t="s">
        <v>3</v>
      </c>
      <c r="W2" s="4" t="s">
        <v>43</v>
      </c>
      <c r="X2" s="46"/>
    </row>
    <row r="3" spans="1:24" x14ac:dyDescent="0.2">
      <c r="A3" s="14" t="s">
        <v>18</v>
      </c>
      <c r="B3" s="14" t="s">
        <v>91</v>
      </c>
      <c r="J3" s="78" t="s">
        <v>18</v>
      </c>
      <c r="K3" s="78" t="s">
        <v>91</v>
      </c>
      <c r="L3" s="65"/>
      <c r="M3" s="51"/>
      <c r="N3" s="65"/>
      <c r="O3" s="46"/>
      <c r="Q3" s="14" t="s">
        <v>18</v>
      </c>
      <c r="R3" s="14" t="s">
        <v>91</v>
      </c>
      <c r="S3" s="46"/>
      <c r="T3" s="46"/>
      <c r="U3" s="46"/>
      <c r="V3" s="46"/>
      <c r="W3" s="46"/>
      <c r="X3" s="46"/>
    </row>
    <row r="4" spans="1:24" x14ac:dyDescent="0.2">
      <c r="B4" s="22" t="s">
        <v>92</v>
      </c>
      <c r="C4" s="21">
        <v>60</v>
      </c>
      <c r="D4" s="33">
        <v>0</v>
      </c>
      <c r="E4" s="21">
        <f t="shared" ref="E4:E10" si="0">$C4*D4</f>
        <v>0</v>
      </c>
      <c r="F4" s="33">
        <f t="shared" ref="F4:F10" si="1">D4</f>
        <v>0</v>
      </c>
      <c r="J4" s="51"/>
      <c r="K4" s="79" t="s">
        <v>238</v>
      </c>
      <c r="L4" s="71">
        <v>13000</v>
      </c>
      <c r="M4" s="80">
        <v>1</v>
      </c>
      <c r="N4" s="71">
        <f t="shared" ref="N4" si="2">$C4*M4</f>
        <v>60</v>
      </c>
      <c r="O4" s="46"/>
      <c r="Q4" s="46"/>
      <c r="R4" s="22" t="s">
        <v>92</v>
      </c>
      <c r="S4" s="21">
        <v>60</v>
      </c>
      <c r="T4" s="33">
        <v>100</v>
      </c>
      <c r="U4" s="21">
        <f t="shared" ref="U4:U10" si="3">S4*T4</f>
        <v>6000</v>
      </c>
      <c r="V4" s="85" t="s">
        <v>246</v>
      </c>
      <c r="W4" s="46"/>
      <c r="X4" s="46"/>
    </row>
    <row r="5" spans="1:24" x14ac:dyDescent="0.2">
      <c r="B5" s="22" t="s">
        <v>93</v>
      </c>
      <c r="C5" s="21">
        <v>50</v>
      </c>
      <c r="D5" s="33">
        <f>SUM('Room Set'!D$2:D$50)</f>
        <v>13</v>
      </c>
      <c r="E5" s="21">
        <f t="shared" si="0"/>
        <v>650</v>
      </c>
      <c r="F5" s="33">
        <f t="shared" si="1"/>
        <v>13</v>
      </c>
      <c r="J5" s="51"/>
      <c r="K5" s="51"/>
      <c r="L5" s="71" t="s">
        <v>51</v>
      </c>
      <c r="M5" s="51"/>
      <c r="N5" s="71">
        <f>SUM(N4:N4)</f>
        <v>60</v>
      </c>
      <c r="O5" s="46"/>
      <c r="Q5" s="46"/>
      <c r="R5" s="22" t="s">
        <v>93</v>
      </c>
      <c r="S5" s="21">
        <v>50</v>
      </c>
      <c r="T5" s="33">
        <f>SUM('Room Set'!P$2:P$50)</f>
        <v>13</v>
      </c>
      <c r="U5" s="21">
        <f t="shared" si="3"/>
        <v>650</v>
      </c>
      <c r="V5" s="85" t="s">
        <v>246</v>
      </c>
      <c r="W5" s="46"/>
      <c r="X5" s="46"/>
    </row>
    <row r="6" spans="1:24" x14ac:dyDescent="0.2">
      <c r="B6" s="22" t="s">
        <v>94</v>
      </c>
      <c r="C6" s="21">
        <v>200</v>
      </c>
      <c r="D6" s="33">
        <f>SUM('Room Set'!E$2:E$50)</f>
        <v>15</v>
      </c>
      <c r="E6" s="21">
        <f t="shared" si="0"/>
        <v>3000</v>
      </c>
      <c r="F6" s="33">
        <f t="shared" si="1"/>
        <v>15</v>
      </c>
      <c r="J6" s="78" t="s">
        <v>20</v>
      </c>
      <c r="K6" s="78" t="s">
        <v>7</v>
      </c>
      <c r="L6" s="65"/>
      <c r="M6" s="51"/>
      <c r="N6" s="65"/>
      <c r="O6" s="46"/>
      <c r="Q6" s="46"/>
      <c r="R6" s="22" t="s">
        <v>94</v>
      </c>
      <c r="S6" s="21">
        <v>200</v>
      </c>
      <c r="T6" s="33">
        <f>SUM('Room Set'!Q$2:Q$50)</f>
        <v>15</v>
      </c>
      <c r="U6" s="21">
        <f t="shared" si="3"/>
        <v>3000</v>
      </c>
      <c r="V6" s="85" t="s">
        <v>246</v>
      </c>
      <c r="W6" s="46"/>
      <c r="X6" s="46"/>
    </row>
    <row r="7" spans="1:24" x14ac:dyDescent="0.2">
      <c r="B7" s="22" t="s">
        <v>95</v>
      </c>
      <c r="C7" s="21">
        <v>30</v>
      </c>
      <c r="D7" s="33">
        <f>SUM('Room Set'!F$2:F$50)</f>
        <v>4</v>
      </c>
      <c r="E7" s="21">
        <f t="shared" si="0"/>
        <v>120</v>
      </c>
      <c r="F7" s="33">
        <f t="shared" si="1"/>
        <v>4</v>
      </c>
      <c r="J7" s="51"/>
      <c r="K7" s="81" t="s">
        <v>99</v>
      </c>
      <c r="L7" s="71">
        <v>2</v>
      </c>
      <c r="M7" s="80">
        <v>0</v>
      </c>
      <c r="N7" s="71">
        <f>M7*L7</f>
        <v>0</v>
      </c>
      <c r="O7" s="46"/>
      <c r="Q7" s="46"/>
      <c r="R7" s="22" t="s">
        <v>95</v>
      </c>
      <c r="S7" s="21">
        <v>30</v>
      </c>
      <c r="T7" s="33">
        <f>SUM('Room Set'!R$2:R$50)</f>
        <v>4</v>
      </c>
      <c r="U7" s="21">
        <f t="shared" si="3"/>
        <v>120</v>
      </c>
      <c r="V7" s="85" t="s">
        <v>246</v>
      </c>
      <c r="W7" s="46"/>
      <c r="X7" s="46"/>
    </row>
    <row r="8" spans="1:24" x14ac:dyDescent="0.2">
      <c r="B8" s="22" t="s">
        <v>96</v>
      </c>
      <c r="C8" s="21">
        <v>30</v>
      </c>
      <c r="D8" s="33">
        <f>SUM('Room Set'!G$2:G$50)</f>
        <v>31</v>
      </c>
      <c r="E8" s="21">
        <f t="shared" si="0"/>
        <v>930</v>
      </c>
      <c r="F8" s="33">
        <f t="shared" si="1"/>
        <v>31</v>
      </c>
      <c r="J8" s="51"/>
      <c r="K8" s="81" t="s">
        <v>100</v>
      </c>
      <c r="L8" s="71">
        <v>50</v>
      </c>
      <c r="M8" s="80">
        <v>0</v>
      </c>
      <c r="N8" s="71">
        <f>M8*L8</f>
        <v>0</v>
      </c>
      <c r="O8" s="46"/>
      <c r="Q8" s="46"/>
      <c r="R8" s="22" t="s">
        <v>96</v>
      </c>
      <c r="S8" s="21">
        <v>30</v>
      </c>
      <c r="T8" s="33">
        <f>SUM('Room Set'!S$2:S$50)</f>
        <v>31</v>
      </c>
      <c r="U8" s="21">
        <f t="shared" si="3"/>
        <v>930</v>
      </c>
      <c r="V8" s="85" t="s">
        <v>246</v>
      </c>
      <c r="W8" s="46"/>
      <c r="X8" s="46"/>
    </row>
    <row r="9" spans="1:24" x14ac:dyDescent="0.2">
      <c r="B9" s="22" t="s">
        <v>97</v>
      </c>
      <c r="C9" s="21">
        <v>300</v>
      </c>
      <c r="D9" s="33">
        <f>SUM('Room Set'!H$2:H$50)</f>
        <v>7</v>
      </c>
      <c r="E9" s="21">
        <f t="shared" si="0"/>
        <v>2100</v>
      </c>
      <c r="F9" s="33">
        <f t="shared" si="1"/>
        <v>7</v>
      </c>
      <c r="J9" s="51"/>
      <c r="K9" s="81" t="s">
        <v>101</v>
      </c>
      <c r="L9" s="71">
        <v>200</v>
      </c>
      <c r="M9" s="80">
        <v>0</v>
      </c>
      <c r="N9" s="71">
        <f>M9*L9</f>
        <v>0</v>
      </c>
      <c r="O9" s="46"/>
      <c r="Q9" s="46"/>
      <c r="R9" s="22" t="s">
        <v>97</v>
      </c>
      <c r="S9" s="21">
        <v>300</v>
      </c>
      <c r="T9" s="33">
        <f>SUM('Room Set'!T$2:T$50)</f>
        <v>7</v>
      </c>
      <c r="U9" s="21">
        <f t="shared" si="3"/>
        <v>2100</v>
      </c>
      <c r="V9" s="85" t="s">
        <v>246</v>
      </c>
      <c r="W9" s="46"/>
      <c r="X9" s="46"/>
    </row>
    <row r="10" spans="1:24" x14ac:dyDescent="0.2">
      <c r="B10" s="22" t="s">
        <v>98</v>
      </c>
      <c r="C10" s="21">
        <v>100</v>
      </c>
      <c r="D10" s="33">
        <f>SUM('Room Set'!I$2:I$50)</f>
        <v>3</v>
      </c>
      <c r="E10" s="21">
        <f t="shared" si="0"/>
        <v>300</v>
      </c>
      <c r="F10" s="33">
        <f t="shared" si="1"/>
        <v>3</v>
      </c>
      <c r="J10" s="51"/>
      <c r="K10" s="51"/>
      <c r="L10" s="71" t="s">
        <v>51</v>
      </c>
      <c r="M10" s="51"/>
      <c r="N10" s="71">
        <f>SUM(N7:N9)</f>
        <v>0</v>
      </c>
      <c r="O10" s="46"/>
      <c r="Q10" s="46"/>
      <c r="R10" s="22" t="s">
        <v>98</v>
      </c>
      <c r="S10" s="21">
        <v>100</v>
      </c>
      <c r="T10" s="33">
        <f>SUM('Room Set'!U$2:U$50)</f>
        <v>3</v>
      </c>
      <c r="U10" s="21">
        <f t="shared" si="3"/>
        <v>300</v>
      </c>
      <c r="V10" s="85" t="s">
        <v>246</v>
      </c>
      <c r="W10" s="46"/>
      <c r="X10" s="46"/>
    </row>
    <row r="11" spans="1:24" x14ac:dyDescent="0.2">
      <c r="C11" s="14" t="s">
        <v>51</v>
      </c>
      <c r="E11" s="21">
        <f>SUM(E4:E10)</f>
        <v>7100</v>
      </c>
      <c r="G11" s="21">
        <f>SUM('Check Register'!Q:Q)</f>
        <v>0</v>
      </c>
      <c r="J11" s="78" t="s">
        <v>21</v>
      </c>
      <c r="K11" s="78" t="s">
        <v>22</v>
      </c>
      <c r="L11" s="65"/>
      <c r="M11" s="51"/>
      <c r="N11" s="65"/>
      <c r="O11" s="46"/>
      <c r="Q11" s="46"/>
      <c r="R11" s="46"/>
      <c r="S11" s="14" t="s">
        <v>51</v>
      </c>
      <c r="T11" s="46"/>
      <c r="U11" s="21">
        <f>SUM(U4:U10)</f>
        <v>13100</v>
      </c>
      <c r="V11" s="46"/>
      <c r="W11" s="21">
        <f>SUM('Check Register'!AG:AG)</f>
        <v>0</v>
      </c>
      <c r="X11" s="46"/>
    </row>
    <row r="12" spans="1:24" x14ac:dyDescent="0.2">
      <c r="A12" s="14" t="s">
        <v>20</v>
      </c>
      <c r="B12" s="14" t="s">
        <v>7</v>
      </c>
      <c r="J12" s="51"/>
      <c r="K12" s="79" t="s">
        <v>239</v>
      </c>
      <c r="L12" s="65">
        <v>93000</v>
      </c>
      <c r="M12" s="51">
        <v>1</v>
      </c>
      <c r="N12" s="71">
        <f>L12*M12</f>
        <v>93000</v>
      </c>
      <c r="O12" s="46"/>
      <c r="Q12" s="14" t="s">
        <v>20</v>
      </c>
      <c r="R12" s="14" t="s">
        <v>7</v>
      </c>
      <c r="S12" s="46"/>
      <c r="T12" s="46"/>
      <c r="U12" s="46"/>
      <c r="V12" s="46"/>
      <c r="W12" s="46"/>
      <c r="X12" s="46"/>
    </row>
    <row r="13" spans="1:24" x14ac:dyDescent="0.2">
      <c r="B13" s="22" t="s">
        <v>99</v>
      </c>
      <c r="C13" s="21">
        <v>2</v>
      </c>
      <c r="D13" s="9">
        <v>0</v>
      </c>
      <c r="E13" s="21">
        <f>D13*C13</f>
        <v>0</v>
      </c>
      <c r="J13" s="51"/>
      <c r="K13" s="51"/>
      <c r="L13" s="71" t="s">
        <v>51</v>
      </c>
      <c r="M13" s="51"/>
      <c r="N13" s="71">
        <f>SUM(N12:N12)</f>
        <v>93000</v>
      </c>
      <c r="O13" s="46"/>
      <c r="Q13" s="46"/>
      <c r="R13" s="22" t="s">
        <v>99</v>
      </c>
      <c r="S13" s="21">
        <v>2</v>
      </c>
      <c r="T13" s="101">
        <v>0</v>
      </c>
      <c r="U13" s="21">
        <f>S13*T13</f>
        <v>0</v>
      </c>
      <c r="V13" s="46"/>
      <c r="W13" s="46"/>
      <c r="X13" s="46"/>
    </row>
    <row r="14" spans="1:24" x14ac:dyDescent="0.2">
      <c r="B14" s="22" t="s">
        <v>100</v>
      </c>
      <c r="C14" s="21">
        <v>50</v>
      </c>
      <c r="D14" s="9">
        <v>0</v>
      </c>
      <c r="E14" s="21">
        <f>D14*C14</f>
        <v>0</v>
      </c>
      <c r="J14" s="78" t="s">
        <v>23</v>
      </c>
      <c r="K14" s="78" t="s">
        <v>111</v>
      </c>
      <c r="L14" s="65"/>
      <c r="M14" s="51"/>
      <c r="N14" s="65"/>
      <c r="O14" s="46"/>
      <c r="Q14" s="46"/>
      <c r="R14" s="22" t="s">
        <v>100</v>
      </c>
      <c r="S14" s="21">
        <v>50</v>
      </c>
      <c r="T14" s="101">
        <v>0</v>
      </c>
      <c r="U14" s="21">
        <f>S14*T14</f>
        <v>0</v>
      </c>
      <c r="V14" s="46"/>
      <c r="W14" s="46"/>
      <c r="X14" s="46"/>
    </row>
    <row r="15" spans="1:24" x14ac:dyDescent="0.2">
      <c r="B15" s="22" t="s">
        <v>101</v>
      </c>
      <c r="C15" s="21">
        <v>200</v>
      </c>
      <c r="D15" s="9">
        <v>0</v>
      </c>
      <c r="E15" s="21">
        <f>D15*C15</f>
        <v>0</v>
      </c>
      <c r="J15" s="51"/>
      <c r="K15" s="78" t="s">
        <v>112</v>
      </c>
      <c r="L15" s="71">
        <v>50</v>
      </c>
      <c r="M15" s="80">
        <v>0</v>
      </c>
      <c r="N15" s="71">
        <f>M15*L15</f>
        <v>0</v>
      </c>
      <c r="O15" s="46"/>
      <c r="Q15" s="46"/>
      <c r="R15" s="22" t="s">
        <v>101</v>
      </c>
      <c r="S15" s="21">
        <v>200</v>
      </c>
      <c r="T15" s="101">
        <v>0</v>
      </c>
      <c r="U15" s="21">
        <f>S15*T15</f>
        <v>0</v>
      </c>
      <c r="V15" s="46"/>
      <c r="W15" s="46"/>
      <c r="X15" s="46"/>
    </row>
    <row r="16" spans="1:24" x14ac:dyDescent="0.2">
      <c r="C16" s="14" t="s">
        <v>51</v>
      </c>
      <c r="E16" s="21">
        <f>SUM(E13:E15)</f>
        <v>0</v>
      </c>
      <c r="G16" s="21">
        <f>SUM('Check Register'!R:R)</f>
        <v>0</v>
      </c>
      <c r="J16" s="51"/>
      <c r="K16" s="51"/>
      <c r="L16" s="71" t="s">
        <v>51</v>
      </c>
      <c r="M16" s="51"/>
      <c r="N16" s="71">
        <f>SUM(N15)</f>
        <v>0</v>
      </c>
      <c r="O16" s="46"/>
      <c r="Q16" s="46"/>
      <c r="R16" s="46"/>
      <c r="S16" s="14" t="s">
        <v>51</v>
      </c>
      <c r="T16" s="46"/>
      <c r="U16" s="21">
        <f>SUM(U13:U15)</f>
        <v>0</v>
      </c>
      <c r="V16" s="46"/>
      <c r="W16" s="21">
        <f>SUM('Check Register'!AH:AH)</f>
        <v>0</v>
      </c>
      <c r="X16" s="46"/>
    </row>
    <row r="17" spans="1:24" x14ac:dyDescent="0.2">
      <c r="A17" s="14" t="s">
        <v>21</v>
      </c>
      <c r="B17" s="14" t="s">
        <v>22</v>
      </c>
      <c r="J17" s="78" t="s">
        <v>25</v>
      </c>
      <c r="K17" s="78" t="s">
        <v>113</v>
      </c>
      <c r="L17" s="65"/>
      <c r="M17" s="51"/>
      <c r="N17" s="65"/>
      <c r="O17" s="46"/>
      <c r="Q17" s="14" t="s">
        <v>21</v>
      </c>
      <c r="R17" s="14" t="s">
        <v>22</v>
      </c>
      <c r="S17" s="46"/>
      <c r="T17" s="46"/>
      <c r="U17" s="46"/>
      <c r="V17" s="46"/>
      <c r="W17" s="46"/>
      <c r="X17" s="46"/>
    </row>
    <row r="18" spans="1:24" x14ac:dyDescent="0.2">
      <c r="B18" s="22" t="s">
        <v>102</v>
      </c>
      <c r="E18" s="21">
        <f>Food!D7</f>
        <v>22600</v>
      </c>
      <c r="J18" s="51"/>
      <c r="K18" s="81" t="s">
        <v>45</v>
      </c>
      <c r="L18" s="65"/>
      <c r="M18" s="51"/>
      <c r="N18" s="71">
        <v>3500</v>
      </c>
      <c r="O18" s="46"/>
      <c r="Q18" s="46"/>
      <c r="R18" s="22" t="s">
        <v>102</v>
      </c>
      <c r="S18" s="46"/>
      <c r="T18" s="46"/>
      <c r="U18" s="21">
        <f>Food!L7</f>
        <v>22600</v>
      </c>
      <c r="V18" s="46"/>
      <c r="W18" s="46"/>
      <c r="X18" s="46"/>
    </row>
    <row r="19" spans="1:24" x14ac:dyDescent="0.2">
      <c r="B19" s="22" t="s">
        <v>103</v>
      </c>
      <c r="E19" s="21">
        <f>Food!D12</f>
        <v>7000</v>
      </c>
      <c r="J19" s="51"/>
      <c r="K19" s="81" t="s">
        <v>114</v>
      </c>
      <c r="L19" s="65"/>
      <c r="M19" s="51"/>
      <c r="N19" s="71">
        <v>1500</v>
      </c>
      <c r="O19" s="46"/>
      <c r="Q19" s="46"/>
      <c r="R19" s="22" t="s">
        <v>103</v>
      </c>
      <c r="S19" s="46"/>
      <c r="T19" s="46"/>
      <c r="U19" s="21">
        <f>Food!L12</f>
        <v>7000</v>
      </c>
      <c r="V19" s="46"/>
      <c r="W19" s="46"/>
      <c r="X19" s="46"/>
    </row>
    <row r="20" spans="1:24" x14ac:dyDescent="0.2">
      <c r="B20" s="22" t="s">
        <v>104</v>
      </c>
      <c r="E20" s="21">
        <f>Food!D17</f>
        <v>8750</v>
      </c>
      <c r="J20" s="51"/>
      <c r="K20" s="51"/>
      <c r="L20" s="71" t="s">
        <v>51</v>
      </c>
      <c r="M20" s="51"/>
      <c r="N20" s="71">
        <f>SUM(N18:N19)</f>
        <v>5000</v>
      </c>
      <c r="O20" s="46"/>
      <c r="Q20" s="46"/>
      <c r="R20" s="22" t="s">
        <v>104</v>
      </c>
      <c r="S20" s="46"/>
      <c r="T20" s="46"/>
      <c r="U20" s="21">
        <f>Food!L17</f>
        <v>8750</v>
      </c>
      <c r="V20" s="46"/>
      <c r="W20" s="46"/>
      <c r="X20" s="46"/>
    </row>
    <row r="21" spans="1:24" x14ac:dyDescent="0.2">
      <c r="B21" s="22" t="s">
        <v>105</v>
      </c>
      <c r="E21" s="21">
        <f>Food!D20</f>
        <v>8000</v>
      </c>
      <c r="J21" s="78" t="s">
        <v>27</v>
      </c>
      <c r="K21" s="78" t="s">
        <v>116</v>
      </c>
      <c r="L21" s="65"/>
      <c r="M21" s="51"/>
      <c r="N21" s="65"/>
      <c r="O21" s="46"/>
      <c r="Q21" s="46"/>
      <c r="R21" s="22" t="s">
        <v>105</v>
      </c>
      <c r="S21" s="46"/>
      <c r="T21" s="46"/>
      <c r="U21" s="21">
        <f>Food!L20</f>
        <v>8000</v>
      </c>
      <c r="V21" s="46"/>
      <c r="W21" s="46"/>
      <c r="X21" s="46"/>
    </row>
    <row r="22" spans="1:24" x14ac:dyDescent="0.2">
      <c r="B22" s="22" t="s">
        <v>106</v>
      </c>
      <c r="E22" s="21">
        <f>Food!D24</f>
        <v>42000</v>
      </c>
      <c r="J22" s="51"/>
      <c r="K22" s="81" t="s">
        <v>117</v>
      </c>
      <c r="L22" s="65"/>
      <c r="M22" s="51"/>
      <c r="N22" s="71">
        <v>0</v>
      </c>
      <c r="O22" s="46"/>
      <c r="Q22" s="46"/>
      <c r="R22" s="22" t="s">
        <v>106</v>
      </c>
      <c r="S22" s="46"/>
      <c r="T22" s="46"/>
      <c r="U22" s="21">
        <f>Food!L24</f>
        <v>42000</v>
      </c>
      <c r="V22" s="46"/>
      <c r="W22" s="46"/>
      <c r="X22" s="46"/>
    </row>
    <row r="23" spans="1:24" x14ac:dyDescent="0.2">
      <c r="B23" s="22" t="s">
        <v>107</v>
      </c>
      <c r="E23" s="21">
        <f>Food!D28</f>
        <v>750</v>
      </c>
      <c r="J23" s="51"/>
      <c r="K23" s="81" t="s">
        <v>118</v>
      </c>
      <c r="L23" s="65"/>
      <c r="M23" s="51"/>
      <c r="N23" s="71">
        <v>0</v>
      </c>
      <c r="O23" s="46"/>
      <c r="Q23" s="46"/>
      <c r="R23" s="22" t="s">
        <v>107</v>
      </c>
      <c r="S23" s="46"/>
      <c r="T23" s="46"/>
      <c r="U23" s="21">
        <f>Food!L28</f>
        <v>750</v>
      </c>
      <c r="V23" s="46"/>
      <c r="W23" s="46"/>
      <c r="X23" s="46"/>
    </row>
    <row r="24" spans="1:24" x14ac:dyDescent="0.2">
      <c r="B24" s="22" t="s">
        <v>108</v>
      </c>
      <c r="E24" s="21">
        <f>Food!D34</f>
        <v>1488</v>
      </c>
      <c r="J24" s="51"/>
      <c r="K24" s="81" t="s">
        <v>119</v>
      </c>
      <c r="L24" s="65"/>
      <c r="M24" s="51"/>
      <c r="N24" s="71">
        <v>0</v>
      </c>
      <c r="O24" s="46"/>
      <c r="Q24" s="46"/>
      <c r="R24" s="22" t="s">
        <v>108</v>
      </c>
      <c r="S24" s="46"/>
      <c r="T24" s="46"/>
      <c r="U24" s="21">
        <f>Food!L34</f>
        <v>1488</v>
      </c>
      <c r="V24" s="46"/>
      <c r="W24" s="46"/>
      <c r="X24" s="46"/>
    </row>
    <row r="25" spans="1:24" x14ac:dyDescent="0.2">
      <c r="B25" s="22" t="s">
        <v>109</v>
      </c>
      <c r="E25" s="21">
        <f>Food!D38</f>
        <v>100</v>
      </c>
      <c r="J25" s="51"/>
      <c r="K25" s="81" t="s">
        <v>120</v>
      </c>
      <c r="L25" s="65"/>
      <c r="M25" s="51"/>
      <c r="N25" s="71">
        <v>1500</v>
      </c>
      <c r="O25" s="46"/>
      <c r="Q25" s="46"/>
      <c r="R25" s="22" t="s">
        <v>109</v>
      </c>
      <c r="S25" s="46"/>
      <c r="T25" s="46"/>
      <c r="U25" s="21">
        <f>Food!L38</f>
        <v>100</v>
      </c>
      <c r="V25" s="46"/>
      <c r="W25" s="46"/>
      <c r="X25" s="46"/>
    </row>
    <row r="26" spans="1:24" x14ac:dyDescent="0.2">
      <c r="B26" s="22" t="s">
        <v>110</v>
      </c>
      <c r="E26" s="21">
        <f>Food!D44</f>
        <v>890</v>
      </c>
      <c r="J26" s="51"/>
      <c r="K26" s="51"/>
      <c r="L26" s="71" t="s">
        <v>51</v>
      </c>
      <c r="M26" s="51"/>
      <c r="N26" s="71">
        <f>SUM(N22:N25)</f>
        <v>1500</v>
      </c>
      <c r="O26" s="46"/>
      <c r="Q26" s="46"/>
      <c r="R26" s="22" t="s">
        <v>110</v>
      </c>
      <c r="S26" s="46"/>
      <c r="T26" s="46"/>
      <c r="U26" s="21">
        <f>Food!L44</f>
        <v>890</v>
      </c>
      <c r="V26" s="46"/>
      <c r="W26" s="46"/>
      <c r="X26" s="46"/>
    </row>
    <row r="27" spans="1:24" x14ac:dyDescent="0.2">
      <c r="C27" s="14" t="s">
        <v>51</v>
      </c>
      <c r="E27" s="21">
        <f>SUM(E18:E26)</f>
        <v>91578</v>
      </c>
      <c r="G27" s="21">
        <f>SUM('Check Register'!S:S)</f>
        <v>0</v>
      </c>
      <c r="J27" s="78" t="s">
        <v>29</v>
      </c>
      <c r="K27" s="78" t="s">
        <v>30</v>
      </c>
      <c r="L27" s="65"/>
      <c r="M27" s="51"/>
      <c r="N27" s="65"/>
      <c r="O27" s="46"/>
      <c r="Q27" s="46"/>
      <c r="R27" s="46"/>
      <c r="S27" s="14" t="s">
        <v>51</v>
      </c>
      <c r="T27" s="46"/>
      <c r="U27" s="21">
        <f>SUM(U18:U26)</f>
        <v>91578</v>
      </c>
      <c r="V27" s="46"/>
      <c r="W27" s="21">
        <f>SUM('Check Register'!AI:AI)</f>
        <v>0</v>
      </c>
      <c r="X27" s="46"/>
    </row>
    <row r="28" spans="1:24" x14ac:dyDescent="0.2">
      <c r="A28" s="14" t="s">
        <v>23</v>
      </c>
      <c r="B28" s="14" t="s">
        <v>111</v>
      </c>
      <c r="J28" s="51"/>
      <c r="K28" s="81" t="s">
        <v>121</v>
      </c>
      <c r="L28" s="65"/>
      <c r="M28" s="51"/>
      <c r="N28" s="71">
        <v>0</v>
      </c>
      <c r="O28" s="46"/>
      <c r="Q28" s="14" t="s">
        <v>23</v>
      </c>
      <c r="R28" s="14" t="s">
        <v>111</v>
      </c>
      <c r="S28" s="46"/>
      <c r="T28" s="46"/>
      <c r="U28" s="46"/>
      <c r="V28" s="46"/>
      <c r="W28" s="46"/>
      <c r="X28" s="46"/>
    </row>
    <row r="29" spans="1:24" x14ac:dyDescent="0.2">
      <c r="B29" s="14" t="s">
        <v>112</v>
      </c>
      <c r="C29" s="14">
        <v>50</v>
      </c>
      <c r="D29" s="33">
        <v>18</v>
      </c>
      <c r="E29" s="21">
        <f>D29*C29</f>
        <v>900</v>
      </c>
      <c r="J29" s="51"/>
      <c r="K29" s="81" t="s">
        <v>122</v>
      </c>
      <c r="L29" s="65"/>
      <c r="M29" s="51"/>
      <c r="N29" s="71">
        <v>250</v>
      </c>
      <c r="O29" s="46"/>
      <c r="Q29" s="46"/>
      <c r="R29" s="14" t="s">
        <v>112</v>
      </c>
      <c r="S29" s="14">
        <v>50</v>
      </c>
      <c r="T29" s="33">
        <v>18</v>
      </c>
      <c r="U29" s="21">
        <f>T29*S29</f>
        <v>900</v>
      </c>
      <c r="V29" s="46"/>
      <c r="W29" s="46"/>
      <c r="X29" s="46"/>
    </row>
    <row r="30" spans="1:24" x14ac:dyDescent="0.2">
      <c r="C30" s="14" t="s">
        <v>51</v>
      </c>
      <c r="E30" s="21">
        <f>SUM(E29)</f>
        <v>900</v>
      </c>
      <c r="G30" s="21">
        <f>SUM('Check Register'!T:T)</f>
        <v>0</v>
      </c>
      <c r="J30" s="51"/>
      <c r="K30" s="81" t="s">
        <v>123</v>
      </c>
      <c r="L30" s="65"/>
      <c r="M30" s="51"/>
      <c r="N30" s="71">
        <v>500</v>
      </c>
      <c r="O30" s="46"/>
      <c r="Q30" s="46"/>
      <c r="R30" s="46"/>
      <c r="S30" s="14" t="s">
        <v>51</v>
      </c>
      <c r="T30" s="46"/>
      <c r="U30" s="21">
        <f>SUM(U29)</f>
        <v>900</v>
      </c>
      <c r="V30" s="46"/>
      <c r="W30" s="21">
        <f>SUM('Check Register'!AJ:AJ)</f>
        <v>0</v>
      </c>
      <c r="X30" s="46"/>
    </row>
    <row r="31" spans="1:24" x14ac:dyDescent="0.2">
      <c r="A31" s="14" t="s">
        <v>25</v>
      </c>
      <c r="B31" s="14" t="s">
        <v>113</v>
      </c>
      <c r="J31" s="51"/>
      <c r="K31" s="81" t="s">
        <v>124</v>
      </c>
      <c r="L31" s="65"/>
      <c r="M31" s="51"/>
      <c r="N31" s="71">
        <v>7500</v>
      </c>
      <c r="O31" s="46"/>
      <c r="Q31" s="14" t="s">
        <v>25</v>
      </c>
      <c r="R31" s="14" t="s">
        <v>113</v>
      </c>
      <c r="S31" s="46"/>
      <c r="T31" s="46"/>
      <c r="U31" s="46"/>
      <c r="V31" s="46"/>
      <c r="W31" s="46"/>
      <c r="X31" s="46"/>
    </row>
    <row r="32" spans="1:24" x14ac:dyDescent="0.2">
      <c r="B32" s="22" t="s">
        <v>45</v>
      </c>
      <c r="E32" s="21">
        <f>'Exp St Tech PreCol'!B9</f>
        <v>4600</v>
      </c>
      <c r="J32" s="51"/>
      <c r="K32" s="81" t="s">
        <v>125</v>
      </c>
      <c r="L32" s="65"/>
      <c r="M32" s="51"/>
      <c r="N32" s="71">
        <v>250</v>
      </c>
      <c r="O32" s="46"/>
      <c r="Q32" s="46"/>
      <c r="R32" s="22" t="s">
        <v>45</v>
      </c>
      <c r="S32" s="46"/>
      <c r="T32" s="46"/>
      <c r="U32" s="21">
        <f>'Exp St Tech PreCol'!G9</f>
        <v>4600</v>
      </c>
      <c r="V32" s="46"/>
      <c r="W32" s="46"/>
      <c r="X32" s="46"/>
    </row>
    <row r="33" spans="1:24" x14ac:dyDescent="0.2">
      <c r="B33" s="22" t="s">
        <v>114</v>
      </c>
      <c r="E33" s="21">
        <f>'Exp St Tech PreCol'!B16</f>
        <v>3300</v>
      </c>
      <c r="J33" s="51"/>
      <c r="K33" s="51"/>
      <c r="L33" s="71" t="s">
        <v>51</v>
      </c>
      <c r="M33" s="51"/>
      <c r="N33" s="71">
        <f>SUM(N28:N32)</f>
        <v>8500</v>
      </c>
      <c r="O33" s="46"/>
      <c r="Q33" s="46"/>
      <c r="R33" s="22" t="s">
        <v>114</v>
      </c>
      <c r="S33" s="46"/>
      <c r="T33" s="46"/>
      <c r="U33" s="21">
        <f>'Exp St Tech PreCol'!G16</f>
        <v>3300</v>
      </c>
      <c r="V33" s="46"/>
      <c r="W33" s="46"/>
      <c r="X33" s="46"/>
    </row>
    <row r="34" spans="1:24" x14ac:dyDescent="0.2">
      <c r="B34" s="22" t="s">
        <v>115</v>
      </c>
      <c r="E34" s="21">
        <f>'Exp St Tech PreCol'!B23</f>
        <v>2500</v>
      </c>
      <c r="J34" s="78" t="s">
        <v>31</v>
      </c>
      <c r="K34" s="78" t="s">
        <v>32</v>
      </c>
      <c r="L34" s="65"/>
      <c r="M34" s="51"/>
      <c r="N34" s="65"/>
      <c r="O34" s="46"/>
      <c r="Q34" s="46"/>
      <c r="R34" s="22" t="s">
        <v>115</v>
      </c>
      <c r="S34" s="46"/>
      <c r="T34" s="46"/>
      <c r="U34" s="21">
        <f>'Exp St Tech PreCol'!G23</f>
        <v>2500</v>
      </c>
      <c r="V34" s="46"/>
      <c r="W34" s="46"/>
      <c r="X34" s="46"/>
    </row>
    <row r="35" spans="1:24" x14ac:dyDescent="0.2">
      <c r="C35" s="14" t="s">
        <v>51</v>
      </c>
      <c r="E35" s="21">
        <f>SUM(E32:E34)</f>
        <v>10400</v>
      </c>
      <c r="G35" s="21">
        <f>SUM('Check Register'!U:U)</f>
        <v>0</v>
      </c>
      <c r="J35" s="51"/>
      <c r="K35" s="81" t="s">
        <v>126</v>
      </c>
      <c r="L35" s="65"/>
      <c r="M35" s="51"/>
      <c r="N35" s="71">
        <v>1200</v>
      </c>
      <c r="O35" s="46"/>
      <c r="Q35" s="46"/>
      <c r="R35" s="46"/>
      <c r="S35" s="14" t="s">
        <v>51</v>
      </c>
      <c r="T35" s="46"/>
      <c r="U35" s="21">
        <f>SUM(U32:U34)</f>
        <v>10400</v>
      </c>
      <c r="V35" s="46"/>
      <c r="W35" s="21">
        <f>SUM('Check Register'!AK:AK)</f>
        <v>0</v>
      </c>
      <c r="X35" s="46"/>
    </row>
    <row r="36" spans="1:24" x14ac:dyDescent="0.2">
      <c r="A36" s="14" t="s">
        <v>27</v>
      </c>
      <c r="B36" s="14" t="s">
        <v>116</v>
      </c>
      <c r="J36" s="51"/>
      <c r="K36" s="81" t="s">
        <v>127</v>
      </c>
      <c r="L36" s="65"/>
      <c r="M36" s="51"/>
      <c r="N36" s="71">
        <v>500</v>
      </c>
      <c r="O36" s="46"/>
      <c r="Q36" s="14" t="s">
        <v>27</v>
      </c>
      <c r="R36" s="14" t="s">
        <v>116</v>
      </c>
      <c r="S36" s="46"/>
      <c r="T36" s="46"/>
      <c r="U36" s="46"/>
      <c r="V36" s="46"/>
      <c r="W36" s="46"/>
      <c r="X36" s="46"/>
    </row>
    <row r="37" spans="1:24" x14ac:dyDescent="0.2">
      <c r="B37" s="22" t="s">
        <v>117</v>
      </c>
      <c r="E37" s="21">
        <f>'Publicity '!B7</f>
        <v>2000</v>
      </c>
      <c r="J37" s="51"/>
      <c r="K37" s="81" t="s">
        <v>63</v>
      </c>
      <c r="L37" s="65"/>
      <c r="M37" s="51"/>
      <c r="N37" s="71">
        <v>0</v>
      </c>
      <c r="O37" s="46"/>
      <c r="Q37" s="46"/>
      <c r="R37" s="22" t="s">
        <v>117</v>
      </c>
      <c r="S37" s="46"/>
      <c r="T37" s="46"/>
      <c r="U37" s="21">
        <f>'Publicity '!G7</f>
        <v>2000</v>
      </c>
      <c r="V37" s="46"/>
      <c r="W37" s="46"/>
      <c r="X37" s="46"/>
    </row>
    <row r="38" spans="1:24" x14ac:dyDescent="0.2">
      <c r="B38" s="22" t="s">
        <v>118</v>
      </c>
      <c r="E38" s="21">
        <f>'Publicity '!B8</f>
        <v>75</v>
      </c>
      <c r="J38" s="78"/>
      <c r="K38" s="81" t="s">
        <v>128</v>
      </c>
      <c r="L38" s="71"/>
      <c r="M38" s="78"/>
      <c r="N38" s="71">
        <f>(694.79+204.09)+27.89</f>
        <v>926.77</v>
      </c>
      <c r="O38" s="46"/>
      <c r="Q38" s="46"/>
      <c r="R38" s="22" t="s">
        <v>118</v>
      </c>
      <c r="S38" s="46"/>
      <c r="T38" s="46"/>
      <c r="U38" s="21">
        <f>'Publicity '!G8</f>
        <v>100</v>
      </c>
      <c r="V38" s="46"/>
      <c r="W38" s="46"/>
      <c r="X38" s="46"/>
    </row>
    <row r="39" spans="1:24" x14ac:dyDescent="0.2">
      <c r="B39" s="22" t="s">
        <v>119</v>
      </c>
      <c r="E39" s="21">
        <f>'Publicity '!B9</f>
        <v>700</v>
      </c>
      <c r="J39" s="51"/>
      <c r="K39" s="81" t="s">
        <v>129</v>
      </c>
      <c r="L39" s="65"/>
      <c r="M39" s="51"/>
      <c r="N39" s="71">
        <v>500</v>
      </c>
      <c r="O39" s="46"/>
      <c r="Q39" s="46"/>
      <c r="R39" s="22" t="s">
        <v>119</v>
      </c>
      <c r="S39" s="46"/>
      <c r="T39" s="46"/>
      <c r="U39" s="21">
        <f>'Publicity '!G9</f>
        <v>700</v>
      </c>
      <c r="V39" s="46"/>
      <c r="W39" s="46"/>
      <c r="X39" s="46"/>
    </row>
    <row r="40" spans="1:24" x14ac:dyDescent="0.2">
      <c r="B40" s="22" t="s">
        <v>120</v>
      </c>
      <c r="E40" s="21">
        <f>'Publicity '!B17</f>
        <v>1100</v>
      </c>
      <c r="J40" s="51"/>
      <c r="K40" s="51"/>
      <c r="L40" s="71" t="s">
        <v>51</v>
      </c>
      <c r="M40" s="51"/>
      <c r="N40" s="71">
        <f>SUM(N35:N39)</f>
        <v>3126.77</v>
      </c>
      <c r="O40" s="46"/>
      <c r="Q40" s="46"/>
      <c r="R40" s="22" t="s">
        <v>120</v>
      </c>
      <c r="S40" s="46"/>
      <c r="T40" s="46"/>
      <c r="U40" s="21">
        <f>'Publicity '!G17</f>
        <v>2200</v>
      </c>
      <c r="V40" s="46"/>
      <c r="W40" s="46"/>
      <c r="X40" s="46"/>
    </row>
    <row r="41" spans="1:24" s="46" customFormat="1" x14ac:dyDescent="0.2">
      <c r="B41" s="22"/>
      <c r="E41" s="21"/>
      <c r="J41" s="51"/>
      <c r="K41" s="51"/>
      <c r="L41" s="71"/>
      <c r="M41" s="51"/>
      <c r="N41" s="71"/>
      <c r="R41" s="39" t="s">
        <v>129</v>
      </c>
      <c r="U41" s="21"/>
    </row>
    <row r="42" spans="1:24" x14ac:dyDescent="0.2">
      <c r="C42" s="14" t="s">
        <v>51</v>
      </c>
      <c r="E42" s="21">
        <f>SUM(E37:E40)</f>
        <v>3875</v>
      </c>
      <c r="G42" s="21">
        <f>SUM('Check Register'!V:V)</f>
        <v>0</v>
      </c>
      <c r="J42" s="51"/>
      <c r="K42" s="51"/>
      <c r="L42" s="71" t="s">
        <v>65</v>
      </c>
      <c r="M42" s="51"/>
      <c r="N42" s="71">
        <f>SUM(((((((N5+N10)+N16)+N20)+N26)+N33)+N40))</f>
        <v>18186.77</v>
      </c>
      <c r="O42" s="46"/>
      <c r="Q42" s="46"/>
      <c r="R42" s="46"/>
      <c r="S42" s="14" t="s">
        <v>51</v>
      </c>
      <c r="T42" s="46"/>
      <c r="U42" s="21">
        <f>SUM(U37:U40)</f>
        <v>5000</v>
      </c>
      <c r="V42" s="46"/>
      <c r="W42" s="21">
        <f>SUM('Check Register'!AL:AL)</f>
        <v>0</v>
      </c>
      <c r="X42" s="46"/>
    </row>
    <row r="43" spans="1:24" x14ac:dyDescent="0.2">
      <c r="A43" s="14" t="s">
        <v>29</v>
      </c>
      <c r="B43" s="14" t="s">
        <v>30</v>
      </c>
      <c r="J43" s="51"/>
      <c r="K43" s="51"/>
      <c r="L43" s="65"/>
      <c r="M43" s="51"/>
      <c r="N43" s="65"/>
      <c r="O43" s="46"/>
      <c r="Q43" s="14" t="s">
        <v>29</v>
      </c>
      <c r="R43" s="14" t="s">
        <v>30</v>
      </c>
      <c r="S43" s="46"/>
      <c r="T43" s="46"/>
      <c r="U43" s="46"/>
      <c r="V43" s="46"/>
      <c r="W43" s="46"/>
      <c r="X43" s="46"/>
    </row>
    <row r="44" spans="1:24" x14ac:dyDescent="0.2">
      <c r="B44" s="22" t="s">
        <v>121</v>
      </c>
      <c r="E44" s="21">
        <f>'Office Exp'!D3</f>
        <v>100</v>
      </c>
      <c r="Q44" s="46"/>
      <c r="R44" s="22" t="s">
        <v>121</v>
      </c>
      <c r="S44" s="46"/>
      <c r="T44" s="46"/>
      <c r="U44" s="21">
        <f>'Office Exp'!I3</f>
        <v>100</v>
      </c>
      <c r="V44" s="46"/>
      <c r="W44" s="46"/>
      <c r="X44" s="46"/>
    </row>
    <row r="45" spans="1:24" x14ac:dyDescent="0.2">
      <c r="B45" s="22" t="s">
        <v>122</v>
      </c>
      <c r="E45" s="21">
        <f>'Office Exp'!D4</f>
        <v>250</v>
      </c>
      <c r="Q45" s="46"/>
      <c r="R45" s="22" t="s">
        <v>122</v>
      </c>
      <c r="S45" s="46"/>
      <c r="T45" s="46"/>
      <c r="U45" s="21">
        <f>'Office Exp'!I4</f>
        <v>375</v>
      </c>
      <c r="V45" s="46"/>
      <c r="W45" s="46"/>
      <c r="X45" s="46"/>
    </row>
    <row r="46" spans="1:24" x14ac:dyDescent="0.2">
      <c r="B46" s="22" t="s">
        <v>123</v>
      </c>
      <c r="E46" s="21">
        <f>'Office Exp'!D13</f>
        <v>880</v>
      </c>
      <c r="Q46" s="46"/>
      <c r="R46" s="22" t="s">
        <v>123</v>
      </c>
      <c r="S46" s="46"/>
      <c r="T46" s="46"/>
      <c r="U46" s="21">
        <f>'Office Exp'!I13</f>
        <v>1166</v>
      </c>
      <c r="V46" s="46"/>
      <c r="W46" s="46"/>
      <c r="X46" s="46"/>
    </row>
    <row r="47" spans="1:24" x14ac:dyDescent="0.2">
      <c r="B47" s="22" t="s">
        <v>124</v>
      </c>
      <c r="E47" s="21">
        <v>5000</v>
      </c>
      <c r="Q47" s="46"/>
      <c r="R47" s="22" t="s">
        <v>124</v>
      </c>
      <c r="S47" s="46"/>
      <c r="T47" s="46"/>
      <c r="U47" s="21">
        <v>7500</v>
      </c>
      <c r="V47" s="46"/>
      <c r="W47" s="46"/>
      <c r="X47" s="46"/>
    </row>
    <row r="48" spans="1:24" x14ac:dyDescent="0.2">
      <c r="B48" s="22" t="s">
        <v>125</v>
      </c>
      <c r="E48" s="21">
        <f>'Office Exp'!D14</f>
        <v>25</v>
      </c>
      <c r="Q48" s="46"/>
      <c r="R48" s="22" t="s">
        <v>125</v>
      </c>
      <c r="S48" s="46"/>
      <c r="T48" s="46"/>
      <c r="U48" s="21">
        <f>'Office Exp'!I14</f>
        <v>100</v>
      </c>
      <c r="V48" s="46"/>
      <c r="W48" s="46"/>
      <c r="X48" s="46"/>
    </row>
    <row r="49" spans="1:24" x14ac:dyDescent="0.2">
      <c r="C49" s="14" t="s">
        <v>51</v>
      </c>
      <c r="E49" s="21">
        <f>SUM(E44:E48)</f>
        <v>6255</v>
      </c>
      <c r="G49" s="21">
        <f>SUM('Check Register'!W:W)</f>
        <v>0</v>
      </c>
      <c r="Q49" s="46"/>
      <c r="R49" s="46"/>
      <c r="S49" s="14" t="s">
        <v>51</v>
      </c>
      <c r="T49" s="46"/>
      <c r="U49" s="21">
        <f>SUM(U44:U48)</f>
        <v>9241</v>
      </c>
      <c r="V49" s="46"/>
      <c r="W49" s="21">
        <f>SUM('Check Register'!AM:AM)</f>
        <v>0</v>
      </c>
      <c r="X49" s="46"/>
    </row>
    <row r="50" spans="1:24" x14ac:dyDescent="0.2">
      <c r="A50" s="14" t="s">
        <v>31</v>
      </c>
      <c r="B50" s="14" t="s">
        <v>32</v>
      </c>
      <c r="Q50" s="14" t="s">
        <v>31</v>
      </c>
      <c r="R50" s="14" t="s">
        <v>32</v>
      </c>
      <c r="S50" s="46"/>
      <c r="T50" s="46"/>
      <c r="U50" s="46"/>
      <c r="V50" s="46"/>
      <c r="W50" s="46"/>
      <c r="X50" s="46"/>
    </row>
    <row r="51" spans="1:24" x14ac:dyDescent="0.2">
      <c r="B51" s="22" t="s">
        <v>126</v>
      </c>
      <c r="E51" s="21">
        <v>1200</v>
      </c>
      <c r="Q51" s="46"/>
      <c r="R51" s="22" t="s">
        <v>126</v>
      </c>
      <c r="S51" s="46"/>
      <c r="T51" s="46"/>
      <c r="U51" s="21">
        <v>1200</v>
      </c>
      <c r="V51" s="46"/>
      <c r="W51" s="46"/>
      <c r="X51" s="46"/>
    </row>
    <row r="52" spans="1:24" x14ac:dyDescent="0.2">
      <c r="B52" s="22" t="s">
        <v>127</v>
      </c>
      <c r="E52" s="21">
        <v>500</v>
      </c>
      <c r="Q52" s="46"/>
      <c r="R52" s="22" t="s">
        <v>127</v>
      </c>
      <c r="S52" s="46"/>
      <c r="T52" s="46"/>
      <c r="U52" s="21">
        <v>500</v>
      </c>
      <c r="V52" s="46"/>
      <c r="W52" s="46"/>
      <c r="X52" s="46"/>
    </row>
    <row r="53" spans="1:24" x14ac:dyDescent="0.2">
      <c r="B53" s="22" t="s">
        <v>63</v>
      </c>
      <c r="E53" s="21">
        <v>0</v>
      </c>
      <c r="Q53" s="46"/>
      <c r="R53" s="22" t="s">
        <v>63</v>
      </c>
      <c r="S53" s="46"/>
      <c r="T53" s="46"/>
      <c r="U53" s="21">
        <v>0</v>
      </c>
      <c r="V53" s="46"/>
      <c r="W53" s="46"/>
      <c r="X53" s="46"/>
    </row>
    <row r="54" spans="1:24" x14ac:dyDescent="0.2">
      <c r="A54" s="11"/>
      <c r="B54" s="1" t="s">
        <v>128</v>
      </c>
      <c r="C54" s="11"/>
      <c r="D54" s="11"/>
      <c r="E54" s="38">
        <f>(694.79+204.09)+27.89</f>
        <v>926.77</v>
      </c>
      <c r="F54" s="26"/>
      <c r="G54" s="38"/>
      <c r="Q54" s="86"/>
      <c r="R54" s="87" t="s">
        <v>128</v>
      </c>
      <c r="S54" s="86"/>
      <c r="T54" s="86"/>
      <c r="U54" s="88">
        <v>1500</v>
      </c>
      <c r="V54" s="89"/>
      <c r="W54" s="88"/>
      <c r="X54" s="46"/>
    </row>
    <row r="55" spans="1:24" x14ac:dyDescent="0.2">
      <c r="B55" s="22" t="s">
        <v>129</v>
      </c>
      <c r="E55" s="21">
        <v>500</v>
      </c>
      <c r="Q55" s="46"/>
      <c r="R55" s="22" t="s">
        <v>129</v>
      </c>
      <c r="S55" s="46"/>
      <c r="T55" s="46"/>
      <c r="U55" s="21">
        <v>500</v>
      </c>
      <c r="V55" s="46"/>
      <c r="W55" s="46"/>
      <c r="X55" s="46"/>
    </row>
    <row r="56" spans="1:24" x14ac:dyDescent="0.2">
      <c r="C56" s="14" t="s">
        <v>51</v>
      </c>
      <c r="E56" s="21">
        <f>SUM(E51:E55)</f>
        <v>3126.77</v>
      </c>
      <c r="G56" s="21">
        <f>SUM('Check Register'!X:X)</f>
        <v>0</v>
      </c>
      <c r="Q56" s="46"/>
      <c r="R56" s="46"/>
      <c r="S56" s="14" t="s">
        <v>51</v>
      </c>
      <c r="T56" s="46"/>
      <c r="U56" s="21">
        <f>SUM(U51:U55)</f>
        <v>3700</v>
      </c>
      <c r="V56" s="46"/>
      <c r="W56" s="21">
        <f>SUM('Check Register'!AN:AN)</f>
        <v>0</v>
      </c>
      <c r="X56" s="46"/>
    </row>
    <row r="57" spans="1:24" ht="15" customHeight="1" x14ac:dyDescent="0.2">
      <c r="C57" s="14" t="s">
        <v>65</v>
      </c>
      <c r="E57" s="21">
        <f>SUM(((((((E11+E16)+E30)+E35)+E42)+E49)+E56))</f>
        <v>31656.77</v>
      </c>
      <c r="G57" s="21">
        <f>SUM(((((((G11+G16)+G30)+G35)+G42)+G49)+G56))</f>
        <v>0</v>
      </c>
      <c r="Q57" s="46"/>
      <c r="R57" s="46"/>
      <c r="S57" s="14" t="s">
        <v>65</v>
      </c>
      <c r="T57" s="46"/>
      <c r="U57" s="21">
        <f>SUM(((((((U11+U16)+U30)+U35)+U42)+U49)+U56))</f>
        <v>42341</v>
      </c>
      <c r="V57" s="46"/>
      <c r="W57" s="21">
        <f>SUM(((((((W11+W16)+W30)+W35)+W42)+W49)+W56))</f>
        <v>0</v>
      </c>
      <c r="X57" s="46"/>
    </row>
    <row r="58" spans="1:24" ht="12.75" customHeight="1" x14ac:dyDescent="0.2">
      <c r="Q58" s="46"/>
      <c r="R58" s="46"/>
      <c r="S58" s="46"/>
      <c r="T58" s="46"/>
      <c r="U58" s="46"/>
      <c r="V58" s="46"/>
      <c r="W58" s="46"/>
      <c r="X58" s="46"/>
    </row>
    <row r="59" spans="1:24" ht="12.75" customHeight="1" x14ac:dyDescent="0.2">
      <c r="Q59" s="46"/>
      <c r="R59" s="46"/>
      <c r="S59" s="46"/>
      <c r="T59" s="46"/>
      <c r="U59" s="46"/>
      <c r="V59" s="46"/>
      <c r="W59" s="46"/>
      <c r="X59" s="46"/>
    </row>
  </sheetData>
  <sheetProtection algorithmName="SHA-512" hashValue="ergeC/Ur3SgHa1XodBmgN77aiUn6WHlAs38R/yyGeRtS11XVqId4NB1NDgIYPGIfhN5Y0I1a3mpyl90Vj++rAQ==" saltValue="EW0KpjeIeaAZozPpf7DVJw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L1" workbookViewId="0">
      <selection activeCell="O4" sqref="O4"/>
    </sheetView>
  </sheetViews>
  <sheetFormatPr defaultColWidth="9.140625" defaultRowHeight="12.75" customHeight="1" x14ac:dyDescent="0.2"/>
  <cols>
    <col min="1" max="1" width="8.140625" hidden="1" customWidth="1"/>
    <col min="2" max="2" width="29" hidden="1" customWidth="1"/>
    <col min="3" max="3" width="9.7109375" hidden="1" customWidth="1"/>
    <col min="4" max="4" width="9.28515625" hidden="1" customWidth="1"/>
    <col min="5" max="5" width="10.7109375" hidden="1" customWidth="1"/>
    <col min="6" max="6" width="12.5703125" hidden="1" customWidth="1"/>
    <col min="7" max="7" width="11.28515625" hidden="1" customWidth="1"/>
    <col min="8" max="8" width="13.28515625" hidden="1" customWidth="1"/>
    <col min="9" max="9" width="11.42578125" hidden="1" customWidth="1"/>
    <col min="10" max="11" width="0" hidden="1" customWidth="1"/>
    <col min="14" max="14" width="29.28515625" customWidth="1"/>
    <col min="15" max="15" width="11.140625" customWidth="1"/>
    <col min="17" max="17" width="11.5703125" customWidth="1"/>
    <col min="18" max="18" width="13.42578125" customWidth="1"/>
    <col min="19" max="19" width="12.42578125" customWidth="1"/>
    <col min="20" max="20" width="15.140625" customWidth="1"/>
    <col min="21" max="21" width="13.85546875" customWidth="1"/>
  </cols>
  <sheetData>
    <row r="1" spans="1:22" s="46" customFormat="1" ht="12.75" customHeight="1" x14ac:dyDescent="0.2">
      <c r="B1" s="59" t="s">
        <v>243</v>
      </c>
      <c r="N1" s="59" t="s">
        <v>244</v>
      </c>
    </row>
    <row r="2" spans="1:22" ht="18" customHeight="1" x14ac:dyDescent="0.2">
      <c r="A2" s="4" t="s">
        <v>130</v>
      </c>
      <c r="B2" s="4" t="s">
        <v>131</v>
      </c>
      <c r="C2" s="4" t="s">
        <v>132</v>
      </c>
      <c r="D2" s="4" t="s">
        <v>133</v>
      </c>
      <c r="E2" s="4" t="s">
        <v>134</v>
      </c>
      <c r="F2" s="4" t="s">
        <v>135</v>
      </c>
      <c r="G2" s="4" t="s">
        <v>136</v>
      </c>
      <c r="H2" s="4" t="s">
        <v>97</v>
      </c>
      <c r="I2" s="4" t="s">
        <v>98</v>
      </c>
      <c r="M2" s="4" t="s">
        <v>130</v>
      </c>
      <c r="N2" s="4" t="s">
        <v>131</v>
      </c>
      <c r="O2" s="4" t="s">
        <v>132</v>
      </c>
      <c r="P2" s="4" t="s">
        <v>133</v>
      </c>
      <c r="Q2" s="4" t="s">
        <v>134</v>
      </c>
      <c r="R2" s="4" t="s">
        <v>135</v>
      </c>
      <c r="S2" s="4" t="s">
        <v>136</v>
      </c>
      <c r="T2" s="4" t="s">
        <v>97</v>
      </c>
      <c r="U2" s="4" t="s">
        <v>98</v>
      </c>
      <c r="V2" s="46"/>
    </row>
    <row r="3" spans="1:22" x14ac:dyDescent="0.2">
      <c r="A3" s="14" t="s">
        <v>137</v>
      </c>
      <c r="B3" s="14" t="s">
        <v>138</v>
      </c>
      <c r="C3" s="33">
        <v>0</v>
      </c>
      <c r="D3" s="33">
        <v>1</v>
      </c>
      <c r="E3" s="33">
        <v>1</v>
      </c>
      <c r="F3" s="33">
        <v>1</v>
      </c>
      <c r="G3" s="33">
        <v>1</v>
      </c>
      <c r="H3" s="33">
        <v>1</v>
      </c>
      <c r="M3" s="14" t="s">
        <v>137</v>
      </c>
      <c r="N3" s="14" t="s">
        <v>138</v>
      </c>
      <c r="O3" s="33">
        <v>0</v>
      </c>
      <c r="P3" s="33">
        <v>1</v>
      </c>
      <c r="Q3" s="33">
        <v>1</v>
      </c>
      <c r="R3" s="33">
        <v>1</v>
      </c>
      <c r="S3" s="33">
        <v>1</v>
      </c>
      <c r="T3" s="33">
        <v>1</v>
      </c>
      <c r="U3" s="46"/>
      <c r="V3" s="46"/>
    </row>
    <row r="4" spans="1:22" x14ac:dyDescent="0.2">
      <c r="B4" s="14" t="s">
        <v>139</v>
      </c>
      <c r="M4" s="46"/>
      <c r="N4" s="14" t="s">
        <v>139</v>
      </c>
      <c r="O4" s="46"/>
      <c r="P4" s="46"/>
      <c r="Q4" s="46"/>
      <c r="R4" s="46"/>
      <c r="S4" s="46"/>
      <c r="T4" s="46"/>
      <c r="U4" s="46"/>
      <c r="V4" s="46"/>
    </row>
    <row r="5" spans="1:22" x14ac:dyDescent="0.2">
      <c r="B5" s="14" t="s">
        <v>140</v>
      </c>
      <c r="G5" s="33">
        <v>9</v>
      </c>
      <c r="M5" s="46"/>
      <c r="N5" s="14" t="s">
        <v>140</v>
      </c>
      <c r="O5" s="46"/>
      <c r="P5" s="46"/>
      <c r="Q5" s="46"/>
      <c r="R5" s="46"/>
      <c r="S5" s="33">
        <v>9</v>
      </c>
      <c r="T5" s="46"/>
      <c r="U5" s="46"/>
      <c r="V5" s="46"/>
    </row>
    <row r="6" spans="1:22" x14ac:dyDescent="0.2">
      <c r="B6" s="14" t="s">
        <v>141</v>
      </c>
      <c r="M6" s="46"/>
      <c r="N6" s="14" t="s">
        <v>141</v>
      </c>
      <c r="O6" s="46"/>
      <c r="P6" s="46"/>
      <c r="Q6" s="46"/>
      <c r="R6" s="46"/>
      <c r="S6" s="46"/>
      <c r="T6" s="46"/>
      <c r="U6" s="46"/>
      <c r="V6" s="46"/>
    </row>
    <row r="7" spans="1:22" x14ac:dyDescent="0.2">
      <c r="B7" s="14" t="s">
        <v>142</v>
      </c>
      <c r="M7" s="46"/>
      <c r="N7" s="14" t="s">
        <v>142</v>
      </c>
      <c r="O7" s="46"/>
      <c r="P7" s="46"/>
      <c r="Q7" s="46"/>
      <c r="R7" s="46"/>
      <c r="S7" s="46"/>
      <c r="T7" s="46"/>
      <c r="U7" s="46"/>
      <c r="V7" s="46"/>
    </row>
    <row r="8" spans="1:22" x14ac:dyDescent="0.2">
      <c r="B8" s="14" t="s">
        <v>143</v>
      </c>
      <c r="E8" s="33">
        <v>1</v>
      </c>
      <c r="M8" s="46"/>
      <c r="N8" s="14" t="s">
        <v>143</v>
      </c>
      <c r="O8" s="46"/>
      <c r="P8" s="46"/>
      <c r="Q8" s="33">
        <v>1</v>
      </c>
      <c r="R8" s="46"/>
      <c r="S8" s="46"/>
      <c r="T8" s="46"/>
      <c r="U8" s="46"/>
      <c r="V8" s="46"/>
    </row>
    <row r="9" spans="1:22" x14ac:dyDescent="0.2">
      <c r="B9" s="14" t="s">
        <v>144</v>
      </c>
      <c r="M9" s="46"/>
      <c r="N9" s="14" t="s">
        <v>144</v>
      </c>
      <c r="O9" s="46"/>
      <c r="P9" s="46"/>
      <c r="Q9" s="46"/>
      <c r="R9" s="46"/>
      <c r="S9" s="46"/>
      <c r="T9" s="46"/>
      <c r="U9" s="46"/>
      <c r="V9" s="46"/>
    </row>
    <row r="10" spans="1:22" x14ac:dyDescent="0.2">
      <c r="A10" s="14" t="s">
        <v>145</v>
      </c>
      <c r="B10" s="14" t="s">
        <v>146</v>
      </c>
      <c r="C10" s="33">
        <v>0</v>
      </c>
      <c r="D10" s="33">
        <v>1</v>
      </c>
      <c r="E10" s="33">
        <v>1</v>
      </c>
      <c r="G10" s="33">
        <v>2</v>
      </c>
      <c r="M10" s="14" t="s">
        <v>145</v>
      </c>
      <c r="N10" s="14" t="s">
        <v>146</v>
      </c>
      <c r="O10" s="33">
        <v>0</v>
      </c>
      <c r="P10" s="33">
        <v>1</v>
      </c>
      <c r="Q10" s="33">
        <v>1</v>
      </c>
      <c r="R10" s="46"/>
      <c r="S10" s="33">
        <v>2</v>
      </c>
      <c r="T10" s="46"/>
      <c r="U10" s="46"/>
      <c r="V10" s="46"/>
    </row>
    <row r="11" spans="1:22" x14ac:dyDescent="0.2">
      <c r="B11" s="14" t="s">
        <v>147</v>
      </c>
      <c r="C11" s="33">
        <v>0</v>
      </c>
      <c r="D11" s="33">
        <v>1</v>
      </c>
      <c r="E11" s="33">
        <v>1</v>
      </c>
      <c r="F11" s="33">
        <v>1</v>
      </c>
      <c r="G11" s="33">
        <v>1</v>
      </c>
      <c r="M11" s="46"/>
      <c r="N11" s="14" t="s">
        <v>147</v>
      </c>
      <c r="O11" s="33">
        <v>0</v>
      </c>
      <c r="P11" s="33">
        <v>1</v>
      </c>
      <c r="Q11" s="33">
        <v>1</v>
      </c>
      <c r="R11" s="33">
        <v>1</v>
      </c>
      <c r="S11" s="33">
        <v>1</v>
      </c>
      <c r="T11" s="46"/>
      <c r="U11" s="46"/>
      <c r="V11" s="46"/>
    </row>
    <row r="12" spans="1:22" x14ac:dyDescent="0.2">
      <c r="B12" s="14" t="s">
        <v>148</v>
      </c>
      <c r="C12" s="33">
        <v>0</v>
      </c>
      <c r="G12" s="33">
        <v>5</v>
      </c>
      <c r="M12" s="46"/>
      <c r="N12" s="14" t="s">
        <v>148</v>
      </c>
      <c r="O12" s="33">
        <v>0</v>
      </c>
      <c r="P12" s="46"/>
      <c r="Q12" s="46"/>
      <c r="R12" s="46"/>
      <c r="S12" s="33">
        <v>5</v>
      </c>
      <c r="T12" s="46"/>
      <c r="U12" s="46"/>
      <c r="V12" s="46"/>
    </row>
    <row r="13" spans="1:22" x14ac:dyDescent="0.2">
      <c r="B13" s="14" t="s">
        <v>149</v>
      </c>
      <c r="G13" s="33">
        <v>6</v>
      </c>
      <c r="M13" s="46"/>
      <c r="N13" s="14" t="s">
        <v>149</v>
      </c>
      <c r="O13" s="46"/>
      <c r="P13" s="46"/>
      <c r="Q13" s="46"/>
      <c r="R13" s="46"/>
      <c r="S13" s="33">
        <v>6</v>
      </c>
      <c r="T13" s="46"/>
      <c r="U13" s="46"/>
      <c r="V13" s="46"/>
    </row>
    <row r="14" spans="1:22" x14ac:dyDescent="0.2">
      <c r="B14" s="14" t="s">
        <v>150</v>
      </c>
      <c r="C14" s="33">
        <v>0</v>
      </c>
      <c r="D14" s="33">
        <v>1</v>
      </c>
      <c r="E14" s="33">
        <v>1</v>
      </c>
      <c r="H14" s="33">
        <v>1</v>
      </c>
      <c r="M14" s="46"/>
      <c r="N14" s="14" t="s">
        <v>150</v>
      </c>
      <c r="O14" s="33">
        <v>0</v>
      </c>
      <c r="P14" s="33">
        <v>1</v>
      </c>
      <c r="Q14" s="33">
        <v>1</v>
      </c>
      <c r="R14" s="46"/>
      <c r="S14" s="46"/>
      <c r="T14" s="33">
        <v>1</v>
      </c>
      <c r="U14" s="46"/>
      <c r="V14" s="46"/>
    </row>
    <row r="15" spans="1:22" x14ac:dyDescent="0.2">
      <c r="B15" s="14" t="s">
        <v>151</v>
      </c>
      <c r="C15" s="33">
        <v>0</v>
      </c>
      <c r="D15" s="33">
        <v>1</v>
      </c>
      <c r="E15" s="33">
        <v>1</v>
      </c>
      <c r="G15" s="33">
        <v>1</v>
      </c>
      <c r="H15" s="33">
        <v>1</v>
      </c>
      <c r="I15" s="33">
        <v>1</v>
      </c>
      <c r="M15" s="46"/>
      <c r="N15" s="14" t="s">
        <v>151</v>
      </c>
      <c r="O15" s="33">
        <v>0</v>
      </c>
      <c r="P15" s="33">
        <v>1</v>
      </c>
      <c r="Q15" s="33">
        <v>1</v>
      </c>
      <c r="R15" s="46"/>
      <c r="S15" s="33">
        <v>1</v>
      </c>
      <c r="T15" s="33">
        <v>1</v>
      </c>
      <c r="U15" s="33">
        <v>1</v>
      </c>
      <c r="V15" s="46"/>
    </row>
    <row r="16" spans="1:22" x14ac:dyDescent="0.2">
      <c r="B16" s="14" t="s">
        <v>141</v>
      </c>
      <c r="E16" s="33">
        <v>1</v>
      </c>
      <c r="M16" s="46"/>
      <c r="N16" s="14" t="s">
        <v>141</v>
      </c>
      <c r="O16" s="46"/>
      <c r="P16" s="46"/>
      <c r="Q16" s="33">
        <v>1</v>
      </c>
      <c r="R16" s="46"/>
      <c r="S16" s="46"/>
      <c r="T16" s="46"/>
      <c r="U16" s="46"/>
      <c r="V16" s="46"/>
    </row>
    <row r="17" spans="1:22" x14ac:dyDescent="0.2">
      <c r="B17" s="14" t="s">
        <v>142</v>
      </c>
      <c r="M17" s="46"/>
      <c r="N17" s="14" t="s">
        <v>142</v>
      </c>
      <c r="O17" s="46"/>
      <c r="P17" s="46"/>
      <c r="Q17" s="46"/>
      <c r="R17" s="46"/>
      <c r="S17" s="46"/>
      <c r="T17" s="46"/>
      <c r="U17" s="46"/>
      <c r="V17" s="46"/>
    </row>
    <row r="18" spans="1:22" x14ac:dyDescent="0.2">
      <c r="B18" s="14" t="s">
        <v>152</v>
      </c>
      <c r="E18" s="33">
        <v>1</v>
      </c>
      <c r="I18" s="33">
        <v>1</v>
      </c>
      <c r="M18" s="46"/>
      <c r="N18" s="14" t="s">
        <v>152</v>
      </c>
      <c r="O18" s="46"/>
      <c r="P18" s="46"/>
      <c r="Q18" s="33">
        <v>1</v>
      </c>
      <c r="R18" s="46"/>
      <c r="S18" s="46"/>
      <c r="T18" s="46"/>
      <c r="U18" s="33">
        <v>1</v>
      </c>
      <c r="V18" s="46"/>
    </row>
    <row r="19" spans="1:22" x14ac:dyDescent="0.2">
      <c r="B19" s="14" t="s">
        <v>153</v>
      </c>
      <c r="C19" s="33">
        <v>0</v>
      </c>
      <c r="D19" s="33">
        <v>1</v>
      </c>
      <c r="M19" s="46"/>
      <c r="N19" s="14" t="s">
        <v>153</v>
      </c>
      <c r="O19" s="33">
        <v>0</v>
      </c>
      <c r="P19" s="33">
        <v>1</v>
      </c>
      <c r="Q19" s="46"/>
      <c r="R19" s="46"/>
      <c r="S19" s="46"/>
      <c r="T19" s="46"/>
      <c r="U19" s="46"/>
      <c r="V19" s="46"/>
    </row>
    <row r="20" spans="1:22" x14ac:dyDescent="0.2">
      <c r="B20" s="14" t="s">
        <v>154</v>
      </c>
      <c r="M20" s="46"/>
      <c r="N20" s="14" t="s">
        <v>154</v>
      </c>
      <c r="O20" s="46"/>
      <c r="P20" s="46"/>
      <c r="Q20" s="46"/>
      <c r="R20" s="46"/>
      <c r="S20" s="46"/>
      <c r="T20" s="46"/>
      <c r="U20" s="46"/>
      <c r="V20" s="46"/>
    </row>
    <row r="21" spans="1:22" x14ac:dyDescent="0.2">
      <c r="B21" s="14" t="s">
        <v>155</v>
      </c>
      <c r="C21" s="33">
        <v>0</v>
      </c>
      <c r="D21" s="33">
        <v>2</v>
      </c>
      <c r="E21" s="33">
        <v>2</v>
      </c>
      <c r="F21" s="33">
        <v>2</v>
      </c>
      <c r="G21" s="33">
        <v>2</v>
      </c>
      <c r="M21" s="46"/>
      <c r="N21" s="14" t="s">
        <v>155</v>
      </c>
      <c r="O21" s="33">
        <v>0</v>
      </c>
      <c r="P21" s="33">
        <v>2</v>
      </c>
      <c r="Q21" s="33">
        <v>2</v>
      </c>
      <c r="R21" s="33">
        <v>2</v>
      </c>
      <c r="S21" s="33">
        <v>2</v>
      </c>
      <c r="T21" s="46"/>
      <c r="U21" s="46"/>
      <c r="V21" s="46"/>
    </row>
    <row r="22" spans="1:22" x14ac:dyDescent="0.2">
      <c r="B22" s="40" t="s">
        <v>221</v>
      </c>
      <c r="C22" s="33">
        <v>0</v>
      </c>
      <c r="D22" s="33">
        <v>1</v>
      </c>
      <c r="E22" s="33">
        <v>1</v>
      </c>
      <c r="M22" s="46"/>
      <c r="N22" s="40" t="s">
        <v>221</v>
      </c>
      <c r="O22" s="33">
        <v>0</v>
      </c>
      <c r="P22" s="33">
        <v>1</v>
      </c>
      <c r="Q22" s="33">
        <v>1</v>
      </c>
      <c r="R22" s="46"/>
      <c r="S22" s="46"/>
      <c r="T22" s="46"/>
      <c r="U22" s="46"/>
      <c r="V22" s="46"/>
    </row>
    <row r="23" spans="1:22" x14ac:dyDescent="0.2">
      <c r="B23" s="14" t="s">
        <v>156</v>
      </c>
      <c r="H23" s="33">
        <v>1</v>
      </c>
      <c r="M23" s="46"/>
      <c r="N23" s="14" t="s">
        <v>156</v>
      </c>
      <c r="O23" s="46"/>
      <c r="P23" s="46"/>
      <c r="Q23" s="46"/>
      <c r="R23" s="46"/>
      <c r="S23" s="46"/>
      <c r="T23" s="33">
        <v>1</v>
      </c>
      <c r="U23" s="46"/>
      <c r="V23" s="46"/>
    </row>
    <row r="24" spans="1:22" x14ac:dyDescent="0.2">
      <c r="B24" s="14" t="s">
        <v>157</v>
      </c>
      <c r="M24" s="46"/>
      <c r="N24" s="14" t="s">
        <v>157</v>
      </c>
      <c r="O24" s="46"/>
      <c r="P24" s="46"/>
      <c r="Q24" s="46"/>
      <c r="R24" s="46"/>
      <c r="S24" s="46"/>
      <c r="T24" s="46"/>
      <c r="U24" s="46"/>
      <c r="V24" s="46"/>
    </row>
    <row r="25" spans="1:22" x14ac:dyDescent="0.2">
      <c r="A25" s="14" t="s">
        <v>158</v>
      </c>
      <c r="B25" s="14" t="s">
        <v>154</v>
      </c>
      <c r="M25" s="14" t="s">
        <v>158</v>
      </c>
      <c r="N25" s="14" t="s">
        <v>154</v>
      </c>
      <c r="O25" s="46"/>
      <c r="P25" s="46"/>
      <c r="Q25" s="46"/>
      <c r="R25" s="46"/>
      <c r="S25" s="46"/>
      <c r="T25" s="46"/>
      <c r="U25" s="46"/>
      <c r="V25" s="46"/>
    </row>
    <row r="26" spans="1:22" x14ac:dyDescent="0.2">
      <c r="B26" s="14" t="s">
        <v>159</v>
      </c>
      <c r="C26" s="33">
        <v>0</v>
      </c>
      <c r="D26" s="33">
        <v>1</v>
      </c>
      <c r="E26" s="33">
        <v>1</v>
      </c>
      <c r="G26" s="33">
        <v>1</v>
      </c>
      <c r="M26" s="46"/>
      <c r="N26" s="14" t="s">
        <v>159</v>
      </c>
      <c r="O26" s="33">
        <v>0</v>
      </c>
      <c r="P26" s="33">
        <v>1</v>
      </c>
      <c r="Q26" s="33">
        <v>1</v>
      </c>
      <c r="R26" s="46"/>
      <c r="S26" s="33">
        <v>1</v>
      </c>
      <c r="T26" s="46"/>
      <c r="U26" s="46"/>
      <c r="V26" s="46"/>
    </row>
    <row r="27" spans="1:22" x14ac:dyDescent="0.2">
      <c r="B27" s="14" t="s">
        <v>160</v>
      </c>
      <c r="C27" s="33">
        <v>0</v>
      </c>
      <c r="D27" s="33">
        <v>1</v>
      </c>
      <c r="E27" s="33">
        <v>1</v>
      </c>
      <c r="G27" s="33">
        <v>1</v>
      </c>
      <c r="H27" s="33">
        <v>1</v>
      </c>
      <c r="M27" s="46"/>
      <c r="N27" s="14" t="s">
        <v>160</v>
      </c>
      <c r="O27" s="33">
        <v>0</v>
      </c>
      <c r="P27" s="33">
        <v>1</v>
      </c>
      <c r="Q27" s="33">
        <v>1</v>
      </c>
      <c r="R27" s="46"/>
      <c r="S27" s="33">
        <v>1</v>
      </c>
      <c r="T27" s="33">
        <v>1</v>
      </c>
      <c r="U27" s="46"/>
      <c r="V27" s="46"/>
    </row>
    <row r="28" spans="1:22" x14ac:dyDescent="0.2">
      <c r="B28" s="14" t="s">
        <v>151</v>
      </c>
      <c r="C28" s="33">
        <v>0</v>
      </c>
      <c r="D28" s="33">
        <v>1</v>
      </c>
      <c r="E28" s="33">
        <v>1</v>
      </c>
      <c r="G28" s="33">
        <v>1</v>
      </c>
      <c r="H28" s="33">
        <v>1</v>
      </c>
      <c r="I28" s="33">
        <v>1</v>
      </c>
      <c r="M28" s="46"/>
      <c r="N28" s="14" t="s">
        <v>151</v>
      </c>
      <c r="O28" s="33">
        <v>0</v>
      </c>
      <c r="P28" s="33">
        <v>1</v>
      </c>
      <c r="Q28" s="33">
        <v>1</v>
      </c>
      <c r="R28" s="46"/>
      <c r="S28" s="33">
        <v>1</v>
      </c>
      <c r="T28" s="33">
        <v>1</v>
      </c>
      <c r="U28" s="33">
        <v>1</v>
      </c>
      <c r="V28" s="46"/>
    </row>
    <row r="29" spans="1:22" ht="12.75" customHeight="1" x14ac:dyDescent="0.2"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x14ac:dyDescent="0.2">
      <c r="B30" s="14" t="s">
        <v>161</v>
      </c>
      <c r="C30" s="33">
        <v>0</v>
      </c>
      <c r="D30" s="33">
        <v>1</v>
      </c>
      <c r="E30" s="33">
        <v>1</v>
      </c>
      <c r="G30" s="33">
        <v>1</v>
      </c>
      <c r="M30" s="46"/>
      <c r="N30" s="14" t="s">
        <v>161</v>
      </c>
      <c r="O30" s="33">
        <v>0</v>
      </c>
      <c r="P30" s="33">
        <v>1</v>
      </c>
      <c r="Q30" s="33">
        <v>1</v>
      </c>
      <c r="R30" s="46"/>
      <c r="S30" s="33">
        <v>1</v>
      </c>
      <c r="T30" s="46"/>
      <c r="U30" s="46"/>
      <c r="V30" s="46"/>
    </row>
    <row r="31" spans="1:22" x14ac:dyDescent="0.2">
      <c r="B31" s="14" t="s">
        <v>162</v>
      </c>
      <c r="H31" s="33">
        <v>1</v>
      </c>
      <c r="M31" s="46"/>
      <c r="N31" s="14" t="s">
        <v>162</v>
      </c>
      <c r="O31" s="46"/>
      <c r="P31" s="46"/>
      <c r="Q31" s="46"/>
      <c r="R31" s="46"/>
      <c r="S31" s="46"/>
      <c r="T31" s="33">
        <v>1</v>
      </c>
      <c r="U31" s="46"/>
      <c r="V31" s="46"/>
    </row>
    <row r="32" spans="1:22" ht="12.75" customHeight="1" x14ac:dyDescent="0.2"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3:22" ht="12.75" customHeight="1" x14ac:dyDescent="0.2"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3:22" ht="12.75" customHeight="1" x14ac:dyDescent="0.2">
      <c r="M34" s="46"/>
      <c r="N34" s="46"/>
      <c r="O34" s="46"/>
      <c r="P34" s="46"/>
      <c r="Q34" s="46"/>
      <c r="R34" s="46"/>
      <c r="S34" s="46"/>
      <c r="T34" s="46"/>
      <c r="U34" s="46"/>
      <c r="V34" s="46"/>
    </row>
  </sheetData>
  <sheetProtection algorithmName="SHA-512" hashValue="UqbV6nA6Cdum4VFrWuAeZYEotvwgEWRa6ZUAFA8Y5oQfZawY0YDdOeo8Nk+k9XPgE9j5D5PPT5Nq+zfJL13uTQ==" saltValue="z0Znf3dl2TW+7vGFuwOusQ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G1" zoomScale="75" zoomScaleNormal="75" workbookViewId="0">
      <pane ySplit="2" topLeftCell="A3" activePane="bottomLeft" state="frozen"/>
      <selection pane="bottomLeft" activeCell="R28" sqref="R28"/>
    </sheetView>
  </sheetViews>
  <sheetFormatPr defaultColWidth="9.140625" defaultRowHeight="12.75" customHeight="1" x14ac:dyDescent="0.2"/>
  <cols>
    <col min="1" max="1" width="30.28515625" hidden="1" customWidth="1"/>
    <col min="2" max="2" width="12" hidden="1" customWidth="1"/>
    <col min="3" max="3" width="8" style="42" hidden="1" customWidth="1"/>
    <col min="4" max="5" width="12" hidden="1" customWidth="1"/>
    <col min="6" max="6" width="10" hidden="1" customWidth="1"/>
    <col min="8" max="8" width="29.140625" customWidth="1"/>
  </cols>
  <sheetData>
    <row r="1" spans="1:12" s="46" customFormat="1" ht="12.75" customHeight="1" x14ac:dyDescent="0.2">
      <c r="A1" s="59" t="s">
        <v>243</v>
      </c>
      <c r="C1" s="42"/>
      <c r="H1" s="59" t="s">
        <v>245</v>
      </c>
    </row>
    <row r="2" spans="1:12" ht="12.75" customHeight="1" x14ac:dyDescent="0.2">
      <c r="A2" s="4" t="s">
        <v>1</v>
      </c>
      <c r="B2" s="4" t="s">
        <v>90</v>
      </c>
      <c r="C2" s="41" t="s">
        <v>42</v>
      </c>
      <c r="D2" s="4" t="s">
        <v>43</v>
      </c>
      <c r="H2" s="4" t="s">
        <v>1</v>
      </c>
      <c r="I2" s="4" t="s">
        <v>90</v>
      </c>
      <c r="J2" s="41" t="s">
        <v>42</v>
      </c>
      <c r="K2" s="4" t="s">
        <v>43</v>
      </c>
      <c r="L2" s="46"/>
    </row>
    <row r="3" spans="1:12" ht="12.75" customHeight="1" x14ac:dyDescent="0.2">
      <c r="A3" s="22" t="s">
        <v>102</v>
      </c>
      <c r="H3" s="22" t="s">
        <v>102</v>
      </c>
      <c r="I3" s="46"/>
      <c r="J3" s="42"/>
      <c r="K3" s="46"/>
      <c r="L3" s="46"/>
    </row>
    <row r="4" spans="1:12" ht="12.75" customHeight="1" x14ac:dyDescent="0.2">
      <c r="A4" s="22" t="s">
        <v>163</v>
      </c>
      <c r="B4" s="37">
        <v>20</v>
      </c>
      <c r="C4" s="22">
        <v>70</v>
      </c>
      <c r="D4" s="28">
        <f>$B4*C4</f>
        <v>1400</v>
      </c>
      <c r="H4" s="22" t="s">
        <v>163</v>
      </c>
      <c r="I4" s="97">
        <v>20</v>
      </c>
      <c r="J4" s="22">
        <v>70</v>
      </c>
      <c r="K4" s="28">
        <f>I4*J4</f>
        <v>1400</v>
      </c>
      <c r="L4" s="46"/>
    </row>
    <row r="5" spans="1:12" ht="12.75" customHeight="1" x14ac:dyDescent="0.2">
      <c r="A5" s="22" t="s">
        <v>164</v>
      </c>
      <c r="B5" s="37">
        <v>20</v>
      </c>
      <c r="C5" s="22">
        <v>1000</v>
      </c>
      <c r="D5" s="28">
        <f>$B5*C5</f>
        <v>20000</v>
      </c>
      <c r="H5" s="22" t="s">
        <v>164</v>
      </c>
      <c r="I5" s="97">
        <v>20</v>
      </c>
      <c r="J5" s="22">
        <v>1000</v>
      </c>
      <c r="K5" s="28">
        <f>I5*J5</f>
        <v>20000</v>
      </c>
      <c r="L5" s="46"/>
    </row>
    <row r="6" spans="1:12" ht="12.75" customHeight="1" x14ac:dyDescent="0.2">
      <c r="A6" s="22" t="s">
        <v>165</v>
      </c>
      <c r="B6" s="37">
        <v>20</v>
      </c>
      <c r="C6" s="22">
        <v>60</v>
      </c>
      <c r="D6" s="28">
        <f>$B6*C6</f>
        <v>1200</v>
      </c>
      <c r="H6" s="22" t="s">
        <v>165</v>
      </c>
      <c r="I6" s="97">
        <v>20</v>
      </c>
      <c r="J6" s="22">
        <v>60</v>
      </c>
      <c r="K6" s="28">
        <f>I6*J6</f>
        <v>1200</v>
      </c>
      <c r="L6" s="46"/>
    </row>
    <row r="7" spans="1:12" ht="12.75" customHeight="1" x14ac:dyDescent="0.2">
      <c r="B7" s="29" t="s">
        <v>51</v>
      </c>
      <c r="D7" s="28">
        <f>SUM(D4:D6)</f>
        <v>22600</v>
      </c>
      <c r="E7" s="28">
        <f>D7</f>
        <v>22600</v>
      </c>
      <c r="H7" s="46"/>
      <c r="I7" s="29" t="s">
        <v>51</v>
      </c>
      <c r="J7" s="42"/>
      <c r="K7" s="28">
        <f>SUM(K4:K6)</f>
        <v>22600</v>
      </c>
      <c r="L7" s="28">
        <f>K7</f>
        <v>22600</v>
      </c>
    </row>
    <row r="8" spans="1:12" ht="12.75" customHeight="1" x14ac:dyDescent="0.2">
      <c r="A8" s="22" t="s">
        <v>166</v>
      </c>
      <c r="H8" s="93" t="s">
        <v>166</v>
      </c>
      <c r="I8" s="94"/>
      <c r="J8" s="95"/>
      <c r="K8" s="94"/>
      <c r="L8" s="94"/>
    </row>
    <row r="9" spans="1:12" ht="12.75" customHeight="1" x14ac:dyDescent="0.2">
      <c r="A9" s="31" t="s">
        <v>137</v>
      </c>
      <c r="B9" s="37">
        <v>35</v>
      </c>
      <c r="C9" s="43">
        <v>70</v>
      </c>
      <c r="D9" s="37">
        <f>$B9*C9</f>
        <v>2450</v>
      </c>
      <c r="H9" s="96" t="s">
        <v>137</v>
      </c>
      <c r="I9" s="97">
        <v>35</v>
      </c>
      <c r="J9" s="95">
        <v>70</v>
      </c>
      <c r="K9" s="28">
        <f>I9*J9</f>
        <v>2450</v>
      </c>
      <c r="L9" s="94"/>
    </row>
    <row r="10" spans="1:12" ht="12.75" customHeight="1" x14ac:dyDescent="0.2">
      <c r="A10" s="22" t="s">
        <v>145</v>
      </c>
      <c r="B10" s="37">
        <v>35</v>
      </c>
      <c r="C10" s="22">
        <v>70</v>
      </c>
      <c r="D10" s="28">
        <f>$B10*C10</f>
        <v>2450</v>
      </c>
      <c r="H10" s="93" t="s">
        <v>145</v>
      </c>
      <c r="I10" s="97">
        <v>35</v>
      </c>
      <c r="J10" s="93">
        <v>70</v>
      </c>
      <c r="K10" s="28">
        <f>I10*J10</f>
        <v>2450</v>
      </c>
      <c r="L10" s="94"/>
    </row>
    <row r="11" spans="1:12" ht="12.75" customHeight="1" x14ac:dyDescent="0.2">
      <c r="A11" s="22" t="s">
        <v>158</v>
      </c>
      <c r="B11" s="37">
        <v>35</v>
      </c>
      <c r="C11" s="22">
        <v>60</v>
      </c>
      <c r="D11" s="28">
        <f>$B11*C11</f>
        <v>2100</v>
      </c>
      <c r="H11" s="93" t="s">
        <v>158</v>
      </c>
      <c r="I11" s="97">
        <v>35</v>
      </c>
      <c r="J11" s="93">
        <v>60</v>
      </c>
      <c r="K11" s="28">
        <f>I11*J11</f>
        <v>2100</v>
      </c>
      <c r="L11" s="94"/>
    </row>
    <row r="12" spans="1:12" ht="12.75" customHeight="1" x14ac:dyDescent="0.2">
      <c r="B12" s="29" t="s">
        <v>51</v>
      </c>
      <c r="D12" s="28">
        <f>SUM(D9:D11)</f>
        <v>7000</v>
      </c>
      <c r="E12" s="21">
        <f>D12</f>
        <v>7000</v>
      </c>
      <c r="H12" s="94"/>
      <c r="I12" s="99" t="s">
        <v>51</v>
      </c>
      <c r="J12" s="95"/>
      <c r="K12" s="98">
        <f>SUM(K9:K11)</f>
        <v>7000</v>
      </c>
      <c r="L12" s="100">
        <f>K12</f>
        <v>7000</v>
      </c>
    </row>
    <row r="13" spans="1:12" ht="12.75" customHeight="1" x14ac:dyDescent="0.2">
      <c r="A13" s="22" t="s">
        <v>104</v>
      </c>
      <c r="H13" s="93" t="s">
        <v>104</v>
      </c>
      <c r="I13" s="94"/>
      <c r="J13" s="95"/>
      <c r="K13" s="94"/>
      <c r="L13" s="94"/>
    </row>
    <row r="14" spans="1:12" ht="12.75" customHeight="1" x14ac:dyDescent="0.2">
      <c r="A14" s="22" t="s">
        <v>167</v>
      </c>
      <c r="B14" s="37">
        <v>50</v>
      </c>
      <c r="C14" s="31">
        <v>80</v>
      </c>
      <c r="D14" s="28">
        <f>$B14*C14</f>
        <v>4000</v>
      </c>
      <c r="H14" s="93" t="s">
        <v>167</v>
      </c>
      <c r="I14" s="97">
        <v>50</v>
      </c>
      <c r="J14" s="96">
        <v>80</v>
      </c>
      <c r="K14" s="28">
        <f>I14*J14</f>
        <v>4000</v>
      </c>
      <c r="L14" s="94"/>
    </row>
    <row r="15" spans="1:12" ht="12.75" customHeight="1" x14ac:dyDescent="0.2">
      <c r="A15" s="22" t="s">
        <v>168</v>
      </c>
      <c r="B15" s="37">
        <v>50</v>
      </c>
      <c r="C15" s="22">
        <v>80</v>
      </c>
      <c r="D15" s="28">
        <f>$B15*C15</f>
        <v>4000</v>
      </c>
      <c r="H15" s="93" t="s">
        <v>168</v>
      </c>
      <c r="I15" s="97">
        <v>50</v>
      </c>
      <c r="J15" s="93">
        <v>80</v>
      </c>
      <c r="K15" s="28">
        <f>I15*J15</f>
        <v>4000</v>
      </c>
      <c r="L15" s="94"/>
    </row>
    <row r="16" spans="1:12" ht="12.75" customHeight="1" x14ac:dyDescent="0.2">
      <c r="A16" s="22" t="s">
        <v>169</v>
      </c>
      <c r="B16" s="37">
        <v>50</v>
      </c>
      <c r="C16" s="31">
        <v>15</v>
      </c>
      <c r="D16" s="28">
        <f>$B16*C16</f>
        <v>750</v>
      </c>
      <c r="H16" s="93" t="s">
        <v>169</v>
      </c>
      <c r="I16" s="97">
        <v>50</v>
      </c>
      <c r="J16" s="96">
        <v>15</v>
      </c>
      <c r="K16" s="28">
        <f>I16*J16</f>
        <v>750</v>
      </c>
      <c r="L16" s="94"/>
    </row>
    <row r="17" spans="1:12" ht="12.75" customHeight="1" x14ac:dyDescent="0.2">
      <c r="B17" s="29" t="s">
        <v>51</v>
      </c>
      <c r="D17" s="28">
        <f>SUM(D14:D16)</f>
        <v>8750</v>
      </c>
      <c r="E17" s="21">
        <f>D17</f>
        <v>8750</v>
      </c>
      <c r="H17" s="94"/>
      <c r="I17" s="99" t="s">
        <v>51</v>
      </c>
      <c r="J17" s="95"/>
      <c r="K17" s="98">
        <f>SUM(K14:K16)</f>
        <v>8750</v>
      </c>
      <c r="L17" s="100">
        <f>K17</f>
        <v>8750</v>
      </c>
    </row>
    <row r="18" spans="1:12" ht="12.75" customHeight="1" x14ac:dyDescent="0.2">
      <c r="A18" s="22" t="s">
        <v>105</v>
      </c>
      <c r="H18" s="93" t="s">
        <v>105</v>
      </c>
      <c r="I18" s="94"/>
      <c r="J18" s="95"/>
      <c r="K18" s="94"/>
      <c r="L18" s="94"/>
    </row>
    <row r="19" spans="1:12" ht="12.75" customHeight="1" x14ac:dyDescent="0.2">
      <c r="A19" s="22" t="s">
        <v>137</v>
      </c>
      <c r="B19" s="37">
        <v>8</v>
      </c>
      <c r="C19" s="31">
        <v>1000</v>
      </c>
      <c r="D19" s="28">
        <f>$B19*C19</f>
        <v>8000</v>
      </c>
      <c r="H19" s="93" t="s">
        <v>137</v>
      </c>
      <c r="I19" s="97">
        <v>8</v>
      </c>
      <c r="J19" s="96">
        <v>1000</v>
      </c>
      <c r="K19" s="28">
        <f>I19*J19</f>
        <v>8000</v>
      </c>
      <c r="L19" s="94"/>
    </row>
    <row r="20" spans="1:12" ht="12.75" customHeight="1" x14ac:dyDescent="0.2">
      <c r="B20" s="29" t="s">
        <v>51</v>
      </c>
      <c r="D20" s="28">
        <f>D19</f>
        <v>8000</v>
      </c>
      <c r="E20" s="21">
        <f>D20</f>
        <v>8000</v>
      </c>
      <c r="H20" s="94"/>
      <c r="I20" s="99" t="s">
        <v>51</v>
      </c>
      <c r="J20" s="95"/>
      <c r="K20" s="98">
        <f>K19</f>
        <v>8000</v>
      </c>
      <c r="L20" s="100">
        <f>K20</f>
        <v>8000</v>
      </c>
    </row>
    <row r="21" spans="1:12" ht="12.75" customHeight="1" x14ac:dyDescent="0.2">
      <c r="A21" s="22" t="s">
        <v>106</v>
      </c>
      <c r="H21" s="93" t="s">
        <v>106</v>
      </c>
      <c r="I21" s="94"/>
      <c r="J21" s="95"/>
      <c r="K21" s="94"/>
      <c r="L21" s="94"/>
    </row>
    <row r="22" spans="1:12" ht="12.75" customHeight="1" x14ac:dyDescent="0.2">
      <c r="A22" s="22" t="s">
        <v>170</v>
      </c>
      <c r="B22" s="37">
        <v>60</v>
      </c>
      <c r="C22" s="31">
        <v>100</v>
      </c>
      <c r="D22" s="28">
        <f>$B22*C22</f>
        <v>6000</v>
      </c>
      <c r="H22" s="93" t="s">
        <v>170</v>
      </c>
      <c r="I22" s="97">
        <v>60</v>
      </c>
      <c r="J22" s="96">
        <v>100</v>
      </c>
      <c r="K22" s="28">
        <f>I22*J22</f>
        <v>6000</v>
      </c>
      <c r="L22" s="94"/>
    </row>
    <row r="23" spans="1:12" ht="12.75" customHeight="1" x14ac:dyDescent="0.2">
      <c r="A23" s="22" t="s">
        <v>171</v>
      </c>
      <c r="B23" s="37">
        <v>60</v>
      </c>
      <c r="C23" s="31">
        <v>600</v>
      </c>
      <c r="D23" s="28">
        <f>$B23*C23</f>
        <v>36000</v>
      </c>
      <c r="H23" s="93" t="s">
        <v>171</v>
      </c>
      <c r="I23" s="97">
        <v>60</v>
      </c>
      <c r="J23" s="96">
        <v>600</v>
      </c>
      <c r="K23" s="28">
        <f>I23*J23</f>
        <v>36000</v>
      </c>
      <c r="L23" s="94"/>
    </row>
    <row r="24" spans="1:12" ht="12.75" customHeight="1" x14ac:dyDescent="0.2">
      <c r="B24" s="29" t="s">
        <v>51</v>
      </c>
      <c r="D24" s="28">
        <f>SUM(D22:D23)</f>
        <v>42000</v>
      </c>
      <c r="E24" s="21">
        <f>D24</f>
        <v>42000</v>
      </c>
      <c r="H24" s="94"/>
      <c r="I24" s="99" t="s">
        <v>51</v>
      </c>
      <c r="J24" s="95"/>
      <c r="K24" s="98">
        <f>SUM(K22:K23)</f>
        <v>42000</v>
      </c>
      <c r="L24" s="100">
        <f>K24</f>
        <v>42000</v>
      </c>
    </row>
    <row r="25" spans="1:12" ht="12.75" customHeight="1" x14ac:dyDescent="0.2">
      <c r="A25" s="22" t="s">
        <v>107</v>
      </c>
      <c r="H25" s="93" t="s">
        <v>107</v>
      </c>
      <c r="I25" s="94"/>
      <c r="J25" s="95"/>
      <c r="K25" s="94"/>
      <c r="L25" s="94"/>
    </row>
    <row r="26" spans="1:12" ht="12.75" customHeight="1" x14ac:dyDescent="0.2">
      <c r="A26" s="22" t="s">
        <v>172</v>
      </c>
      <c r="B26" s="28">
        <v>15</v>
      </c>
      <c r="C26" s="22">
        <v>25</v>
      </c>
      <c r="D26" s="28">
        <f>$B26*C26</f>
        <v>375</v>
      </c>
      <c r="H26" s="93" t="s">
        <v>172</v>
      </c>
      <c r="I26" s="98">
        <v>15</v>
      </c>
      <c r="J26" s="93">
        <v>25</v>
      </c>
      <c r="K26" s="28">
        <f>I26*J26</f>
        <v>375</v>
      </c>
      <c r="L26" s="94"/>
    </row>
    <row r="27" spans="1:12" ht="12.75" customHeight="1" x14ac:dyDescent="0.2">
      <c r="A27" s="22" t="s">
        <v>173</v>
      </c>
      <c r="B27" s="28">
        <v>15</v>
      </c>
      <c r="C27" s="22">
        <v>25</v>
      </c>
      <c r="D27" s="28">
        <f>$B27*C27</f>
        <v>375</v>
      </c>
      <c r="H27" s="93" t="s">
        <v>173</v>
      </c>
      <c r="I27" s="98">
        <v>15</v>
      </c>
      <c r="J27" s="93">
        <v>25</v>
      </c>
      <c r="K27" s="28">
        <f>I27*J27</f>
        <v>375</v>
      </c>
      <c r="L27" s="94"/>
    </row>
    <row r="28" spans="1:12" ht="12.75" customHeight="1" x14ac:dyDescent="0.2">
      <c r="B28" s="29" t="s">
        <v>51</v>
      </c>
      <c r="D28" s="28">
        <f>SUM(D26:D27)</f>
        <v>750</v>
      </c>
      <c r="E28" s="21">
        <f>D28</f>
        <v>750</v>
      </c>
      <c r="H28" s="94"/>
      <c r="I28" s="99" t="s">
        <v>51</v>
      </c>
      <c r="J28" s="95"/>
      <c r="K28" s="98">
        <f>SUM(K26:K27)</f>
        <v>750</v>
      </c>
      <c r="L28" s="100">
        <f>K28</f>
        <v>750</v>
      </c>
    </row>
    <row r="29" spans="1:12" ht="12.75" customHeight="1" x14ac:dyDescent="0.2">
      <c r="A29" s="22" t="s">
        <v>108</v>
      </c>
      <c r="H29" s="93" t="s">
        <v>108</v>
      </c>
      <c r="I29" s="94"/>
      <c r="J29" s="95"/>
      <c r="K29" s="94"/>
      <c r="L29" s="94"/>
    </row>
    <row r="30" spans="1:12" ht="12.75" customHeight="1" x14ac:dyDescent="0.2">
      <c r="A30" s="22" t="s">
        <v>143</v>
      </c>
      <c r="B30" s="37">
        <v>59.52</v>
      </c>
      <c r="C30" s="22">
        <v>25</v>
      </c>
      <c r="D30" s="28">
        <f>$B30*C30</f>
        <v>1488</v>
      </c>
      <c r="H30" s="93" t="s">
        <v>143</v>
      </c>
      <c r="I30" s="97">
        <v>59.52</v>
      </c>
      <c r="J30" s="93">
        <v>25</v>
      </c>
      <c r="K30" s="28">
        <f>I30*J30</f>
        <v>1488</v>
      </c>
      <c r="L30" s="94"/>
    </row>
    <row r="31" spans="1:12" ht="12.75" customHeight="1" x14ac:dyDescent="0.2">
      <c r="A31" s="22" t="s">
        <v>174</v>
      </c>
      <c r="B31" s="28">
        <v>25</v>
      </c>
      <c r="C31" s="22">
        <v>0</v>
      </c>
      <c r="D31" s="28">
        <f>$B31*C31</f>
        <v>0</v>
      </c>
      <c r="H31" s="93" t="s">
        <v>174</v>
      </c>
      <c r="I31" s="98">
        <v>25</v>
      </c>
      <c r="J31" s="93">
        <v>0</v>
      </c>
      <c r="K31" s="28">
        <f>I31*J31</f>
        <v>0</v>
      </c>
      <c r="L31" s="94"/>
    </row>
    <row r="32" spans="1:12" ht="12.75" customHeight="1" x14ac:dyDescent="0.2">
      <c r="A32" s="22" t="s">
        <v>175</v>
      </c>
      <c r="B32" s="28">
        <v>40</v>
      </c>
      <c r="C32" s="22">
        <v>0</v>
      </c>
      <c r="D32" s="28">
        <f>$B32*C32</f>
        <v>0</v>
      </c>
      <c r="H32" s="93" t="s">
        <v>175</v>
      </c>
      <c r="I32" s="98">
        <v>40</v>
      </c>
      <c r="J32" s="93">
        <v>0</v>
      </c>
      <c r="K32" s="28">
        <f>I32*J32</f>
        <v>0</v>
      </c>
      <c r="L32" s="94"/>
    </row>
    <row r="33" spans="1:12" ht="12.75" customHeight="1" x14ac:dyDescent="0.2">
      <c r="A33" s="22" t="s">
        <v>176</v>
      </c>
      <c r="B33" s="28">
        <v>25</v>
      </c>
      <c r="C33" s="22">
        <f>C31</f>
        <v>0</v>
      </c>
      <c r="D33" s="28">
        <f>$B33*C33</f>
        <v>0</v>
      </c>
      <c r="H33" s="93" t="s">
        <v>176</v>
      </c>
      <c r="I33" s="98">
        <v>25</v>
      </c>
      <c r="J33" s="93">
        <f>J31</f>
        <v>0</v>
      </c>
      <c r="K33" s="28">
        <f>I33*J33</f>
        <v>0</v>
      </c>
      <c r="L33" s="94"/>
    </row>
    <row r="34" spans="1:12" ht="12.75" customHeight="1" x14ac:dyDescent="0.2">
      <c r="B34" s="29" t="s">
        <v>51</v>
      </c>
      <c r="D34" s="28">
        <f>SUM(D30:D33)</f>
        <v>1488</v>
      </c>
      <c r="E34" s="21">
        <f>D34</f>
        <v>1488</v>
      </c>
      <c r="H34" s="46"/>
      <c r="I34" s="29" t="s">
        <v>51</v>
      </c>
      <c r="J34" s="42"/>
      <c r="K34" s="28">
        <f>SUM(K30:K33)</f>
        <v>1488</v>
      </c>
      <c r="L34" s="21">
        <f>K34</f>
        <v>1488</v>
      </c>
    </row>
    <row r="35" spans="1:12" ht="12.75" customHeight="1" x14ac:dyDescent="0.2">
      <c r="A35" s="22" t="s">
        <v>109</v>
      </c>
      <c r="H35" s="22" t="s">
        <v>109</v>
      </c>
      <c r="I35" s="46"/>
      <c r="J35" s="42"/>
      <c r="K35" s="46"/>
      <c r="L35" s="46"/>
    </row>
    <row r="36" spans="1:12" ht="12.75" customHeight="1" x14ac:dyDescent="0.2">
      <c r="A36" s="22" t="s">
        <v>177</v>
      </c>
      <c r="B36" s="28">
        <v>10</v>
      </c>
      <c r="C36" s="22">
        <v>10</v>
      </c>
      <c r="D36" s="28">
        <f>$B36*C36</f>
        <v>100</v>
      </c>
      <c r="H36" s="22" t="s">
        <v>177</v>
      </c>
      <c r="I36" s="28">
        <v>10</v>
      </c>
      <c r="J36" s="22">
        <v>10</v>
      </c>
      <c r="K36" s="28">
        <f>I36*J36</f>
        <v>100</v>
      </c>
      <c r="L36" s="46"/>
    </row>
    <row r="37" spans="1:12" ht="12.75" customHeight="1" x14ac:dyDescent="0.2">
      <c r="A37" s="22" t="s">
        <v>178</v>
      </c>
      <c r="B37" s="28">
        <v>0</v>
      </c>
      <c r="D37" s="28">
        <f>PRODUCT(C37,B37,1.3)</f>
        <v>0</v>
      </c>
      <c r="H37" s="22" t="s">
        <v>178</v>
      </c>
      <c r="I37" s="28">
        <v>0</v>
      </c>
      <c r="J37" s="42"/>
      <c r="K37" s="28">
        <f>I37*J37</f>
        <v>0</v>
      </c>
      <c r="L37" s="46"/>
    </row>
    <row r="38" spans="1:12" ht="12.75" customHeight="1" x14ac:dyDescent="0.2">
      <c r="B38" s="29" t="s">
        <v>51</v>
      </c>
      <c r="D38" s="28">
        <f>SUM(D36:D37)</f>
        <v>100</v>
      </c>
      <c r="E38" s="21">
        <f>D38</f>
        <v>100</v>
      </c>
      <c r="H38" s="46"/>
      <c r="I38" s="29" t="s">
        <v>51</v>
      </c>
      <c r="J38" s="42"/>
      <c r="K38" s="28">
        <f>SUM(K36:K37)</f>
        <v>100</v>
      </c>
      <c r="L38" s="21">
        <f>K38</f>
        <v>100</v>
      </c>
    </row>
    <row r="39" spans="1:12" ht="12.75" customHeight="1" x14ac:dyDescent="0.2">
      <c r="A39" s="22" t="s">
        <v>110</v>
      </c>
      <c r="H39" s="22" t="s">
        <v>110</v>
      </c>
      <c r="I39" s="46"/>
      <c r="J39" s="42"/>
      <c r="K39" s="46"/>
      <c r="L39" s="46"/>
    </row>
    <row r="40" spans="1:12" ht="12.75" customHeight="1" x14ac:dyDescent="0.2">
      <c r="A40" s="22" t="s">
        <v>179</v>
      </c>
      <c r="B40" s="28">
        <v>50</v>
      </c>
      <c r="C40" s="22">
        <v>2</v>
      </c>
      <c r="D40" s="28">
        <f>$B40*C40</f>
        <v>100</v>
      </c>
      <c r="H40" s="22" t="s">
        <v>179</v>
      </c>
      <c r="I40" s="28">
        <v>50</v>
      </c>
      <c r="J40" s="22">
        <v>2</v>
      </c>
      <c r="K40" s="28">
        <f>I40*J40</f>
        <v>100</v>
      </c>
      <c r="L40" s="46"/>
    </row>
    <row r="41" spans="1:12" ht="12.75" customHeight="1" x14ac:dyDescent="0.2">
      <c r="A41" s="22" t="s">
        <v>180</v>
      </c>
      <c r="B41" s="28">
        <v>3</v>
      </c>
      <c r="C41" s="22">
        <v>150</v>
      </c>
      <c r="D41" s="28">
        <f>$B41*C41</f>
        <v>450</v>
      </c>
      <c r="H41" s="22" t="s">
        <v>180</v>
      </c>
      <c r="I41" s="28">
        <v>3</v>
      </c>
      <c r="J41" s="22">
        <v>150</v>
      </c>
      <c r="K41" s="28">
        <f>I41*J41</f>
        <v>450</v>
      </c>
      <c r="L41" s="46"/>
    </row>
    <row r="42" spans="1:12" ht="12.75" customHeight="1" x14ac:dyDescent="0.2">
      <c r="A42" s="22" t="s">
        <v>181</v>
      </c>
      <c r="B42" s="28">
        <v>50</v>
      </c>
      <c r="C42" s="22">
        <v>2</v>
      </c>
      <c r="D42" s="28">
        <f>$B42*C42</f>
        <v>100</v>
      </c>
      <c r="H42" s="22" t="s">
        <v>181</v>
      </c>
      <c r="I42" s="28">
        <v>50</v>
      </c>
      <c r="J42" s="22">
        <v>2</v>
      </c>
      <c r="K42" s="28">
        <f>I42*J42</f>
        <v>100</v>
      </c>
      <c r="L42" s="46"/>
    </row>
    <row r="43" spans="1:12" ht="12.75" customHeight="1" x14ac:dyDescent="0.2">
      <c r="A43" s="22" t="s">
        <v>180</v>
      </c>
      <c r="B43" s="28">
        <v>3</v>
      </c>
      <c r="C43" s="22">
        <v>80</v>
      </c>
      <c r="D43" s="28">
        <f>$B43*C43</f>
        <v>240</v>
      </c>
      <c r="H43" s="22" t="s">
        <v>180</v>
      </c>
      <c r="I43" s="28">
        <v>3</v>
      </c>
      <c r="J43" s="22">
        <v>80</v>
      </c>
      <c r="K43" s="28">
        <f>I43*J43</f>
        <v>240</v>
      </c>
      <c r="L43" s="46"/>
    </row>
    <row r="44" spans="1:12" ht="12.75" customHeight="1" x14ac:dyDescent="0.2">
      <c r="B44" s="29" t="s">
        <v>51</v>
      </c>
      <c r="D44" s="28">
        <f>SUM(D40:D43)</f>
        <v>890</v>
      </c>
      <c r="E44" s="21">
        <f>D44</f>
        <v>890</v>
      </c>
      <c r="H44" s="46"/>
      <c r="I44" s="29" t="s">
        <v>51</v>
      </c>
      <c r="J44" s="42"/>
      <c r="K44" s="28">
        <f>SUM(K40:K43)</f>
        <v>890</v>
      </c>
      <c r="L44" s="21">
        <f>K44</f>
        <v>890</v>
      </c>
    </row>
    <row r="45" spans="1:12" ht="12.75" customHeight="1" x14ac:dyDescent="0.2">
      <c r="H45" s="46"/>
      <c r="I45" s="46"/>
      <c r="J45" s="42"/>
      <c r="K45" s="46"/>
      <c r="L45" s="46"/>
    </row>
    <row r="46" spans="1:12" ht="12.75" customHeight="1" x14ac:dyDescent="0.2">
      <c r="A46" s="22" t="s">
        <v>182</v>
      </c>
      <c r="E46" s="21">
        <f>SUM(E7:E45)</f>
        <v>91578</v>
      </c>
      <c r="H46" s="22" t="s">
        <v>182</v>
      </c>
      <c r="I46" s="46"/>
      <c r="J46" s="42"/>
      <c r="K46" s="46"/>
      <c r="L46" s="21">
        <f>SUM(L7:L45)</f>
        <v>91578</v>
      </c>
    </row>
    <row r="47" spans="1:12" ht="12.75" customHeight="1" x14ac:dyDescent="0.2">
      <c r="H47" s="46"/>
      <c r="I47" s="46"/>
      <c r="J47" s="42"/>
      <c r="K47" s="46"/>
      <c r="L47" s="46"/>
    </row>
    <row r="48" spans="1:12" ht="12.75" customHeight="1" x14ac:dyDescent="0.2">
      <c r="A48" s="6" t="s">
        <v>183</v>
      </c>
      <c r="C48" s="44">
        <f>'Registration Inc'!C37</f>
        <v>783</v>
      </c>
      <c r="D48" s="21">
        <f>D45/C48</f>
        <v>0</v>
      </c>
      <c r="E48" s="20">
        <f>E46/C48</f>
        <v>116.95785440613027</v>
      </c>
      <c r="H48" s="6" t="s">
        <v>183</v>
      </c>
      <c r="I48" s="46"/>
      <c r="J48" s="44">
        <v>780</v>
      </c>
      <c r="K48" s="21">
        <f>K45/J48</f>
        <v>0</v>
      </c>
      <c r="L48" s="20">
        <f>L46/J48</f>
        <v>117.4076923076923</v>
      </c>
    </row>
    <row r="49" spans="8:12" ht="12.75" customHeight="1" x14ac:dyDescent="0.2">
      <c r="H49" s="46"/>
      <c r="I49" s="46"/>
      <c r="J49" s="42"/>
      <c r="K49" s="46"/>
      <c r="L49" s="46"/>
    </row>
  </sheetData>
  <sheetProtection algorithmName="SHA-512" hashValue="KCk6T46KkX0cmVZkvjdgs34uI1S7AFoc/TDfm6ArdihMtbUyYmGfdwYMK4Cgjyi5xCyseBBncxwGjtmIi+8ofw==" saltValue="Ivg6fLaYguknfkgpDUPI2g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E1" workbookViewId="0">
      <selection activeCell="G25" sqref="G25"/>
    </sheetView>
  </sheetViews>
  <sheetFormatPr defaultColWidth="9.140625" defaultRowHeight="12.75" customHeight="1" x14ac:dyDescent="0.2"/>
  <cols>
    <col min="1" max="1" width="19.42578125" hidden="1" customWidth="1"/>
    <col min="2" max="3" width="12" hidden="1" customWidth="1"/>
    <col min="4" max="4" width="0" hidden="1" customWidth="1"/>
    <col min="6" max="6" width="25.7109375" customWidth="1"/>
  </cols>
  <sheetData>
    <row r="1" spans="1:7" s="46" customFormat="1" ht="12.75" customHeight="1" x14ac:dyDescent="0.2">
      <c r="A1" s="82" t="s">
        <v>243</v>
      </c>
      <c r="F1" s="82" t="s">
        <v>244</v>
      </c>
    </row>
    <row r="2" spans="1:7" ht="12.75" customHeight="1" x14ac:dyDescent="0.2">
      <c r="A2" s="4" t="s">
        <v>1</v>
      </c>
      <c r="B2" s="4" t="s">
        <v>42</v>
      </c>
      <c r="F2" s="4" t="s">
        <v>1</v>
      </c>
      <c r="G2" s="4" t="s">
        <v>42</v>
      </c>
    </row>
    <row r="3" spans="1:7" ht="12.75" customHeight="1" x14ac:dyDescent="0.2">
      <c r="A3" s="22" t="s">
        <v>45</v>
      </c>
      <c r="F3" s="22" t="s">
        <v>45</v>
      </c>
      <c r="G3" s="46"/>
    </row>
    <row r="4" spans="1:7" ht="12.75" customHeight="1" x14ac:dyDescent="0.2">
      <c r="A4" s="22" t="s">
        <v>184</v>
      </c>
      <c r="B4" s="28">
        <v>2200</v>
      </c>
      <c r="F4" s="22" t="s">
        <v>184</v>
      </c>
      <c r="G4" s="28">
        <v>2200</v>
      </c>
    </row>
    <row r="5" spans="1:7" ht="12.75" customHeight="1" x14ac:dyDescent="0.2">
      <c r="A5" s="22" t="s">
        <v>185</v>
      </c>
      <c r="B5" s="28">
        <v>1100</v>
      </c>
      <c r="F5" s="22" t="s">
        <v>185</v>
      </c>
      <c r="G5" s="28">
        <v>1100</v>
      </c>
    </row>
    <row r="6" spans="1:7" ht="12.75" customHeight="1" x14ac:dyDescent="0.2">
      <c r="A6" s="22" t="s">
        <v>186</v>
      </c>
      <c r="B6" s="28">
        <v>1100</v>
      </c>
      <c r="F6" s="22" t="s">
        <v>186</v>
      </c>
      <c r="G6" s="28">
        <v>1100</v>
      </c>
    </row>
    <row r="7" spans="1:7" ht="12.75" customHeight="1" x14ac:dyDescent="0.2">
      <c r="A7" s="22" t="s">
        <v>187</v>
      </c>
      <c r="B7" s="28">
        <v>100</v>
      </c>
      <c r="F7" s="22" t="s">
        <v>187</v>
      </c>
      <c r="G7" s="28">
        <v>100</v>
      </c>
    </row>
    <row r="8" spans="1:7" ht="12.75" customHeight="1" x14ac:dyDescent="0.2">
      <c r="A8" s="22" t="s">
        <v>188</v>
      </c>
      <c r="B8" s="28">
        <v>100</v>
      </c>
      <c r="F8" s="22" t="s">
        <v>188</v>
      </c>
      <c r="G8" s="28">
        <v>100</v>
      </c>
    </row>
    <row r="9" spans="1:7" ht="12.75" customHeight="1" x14ac:dyDescent="0.2">
      <c r="A9" s="16" t="s">
        <v>89</v>
      </c>
      <c r="B9" s="28">
        <f>SUM(B4:B8)</f>
        <v>4600</v>
      </c>
      <c r="F9" s="110" t="s">
        <v>248</v>
      </c>
      <c r="G9" s="28">
        <f>SUM(G4:G8)</f>
        <v>4600</v>
      </c>
    </row>
    <row r="10" spans="1:7" ht="12.75" customHeight="1" x14ac:dyDescent="0.2">
      <c r="A10" s="22" t="s">
        <v>114</v>
      </c>
      <c r="F10" s="22" t="s">
        <v>114</v>
      </c>
      <c r="G10" s="46"/>
    </row>
    <row r="11" spans="1:7" ht="12.75" customHeight="1" x14ac:dyDescent="0.2">
      <c r="A11" s="22" t="s">
        <v>155</v>
      </c>
      <c r="B11" s="28">
        <v>1100</v>
      </c>
      <c r="F11" s="22" t="s">
        <v>155</v>
      </c>
      <c r="G11" s="28">
        <v>1100</v>
      </c>
    </row>
    <row r="12" spans="1:7" ht="12.75" customHeight="1" x14ac:dyDescent="0.2">
      <c r="A12" s="22" t="s">
        <v>189</v>
      </c>
      <c r="B12" s="28">
        <v>1100</v>
      </c>
      <c r="F12" s="22" t="s">
        <v>189</v>
      </c>
      <c r="G12" s="28">
        <v>1100</v>
      </c>
    </row>
    <row r="13" spans="1:7" ht="12.75" customHeight="1" x14ac:dyDescent="0.2">
      <c r="A13" s="22" t="s">
        <v>190</v>
      </c>
      <c r="B13" s="28">
        <v>1100</v>
      </c>
      <c r="F13" s="22" t="s">
        <v>190</v>
      </c>
      <c r="G13" s="28">
        <v>1100</v>
      </c>
    </row>
    <row r="14" spans="1:7" ht="12.75" customHeight="1" x14ac:dyDescent="0.2">
      <c r="A14" s="22" t="s">
        <v>116</v>
      </c>
      <c r="B14" s="28">
        <v>0</v>
      </c>
      <c r="F14" s="22" t="s">
        <v>116</v>
      </c>
      <c r="G14" s="28">
        <v>0</v>
      </c>
    </row>
    <row r="15" spans="1:7" ht="12.75" customHeight="1" x14ac:dyDescent="0.2">
      <c r="A15" s="22" t="s">
        <v>191</v>
      </c>
      <c r="B15" s="28">
        <v>0</v>
      </c>
      <c r="F15" s="22" t="s">
        <v>191</v>
      </c>
      <c r="G15" s="28">
        <v>0</v>
      </c>
    </row>
    <row r="16" spans="1:7" ht="12.75" customHeight="1" x14ac:dyDescent="0.2">
      <c r="A16" s="16" t="s">
        <v>192</v>
      </c>
      <c r="B16" s="28">
        <f>SUM(B11:B15)</f>
        <v>3300</v>
      </c>
      <c r="F16" s="110" t="s">
        <v>248</v>
      </c>
      <c r="G16" s="28">
        <f>SUM(G11:G15)</f>
        <v>3300</v>
      </c>
    </row>
    <row r="17" spans="1:7" ht="12.75" customHeight="1" x14ac:dyDescent="0.2">
      <c r="A17" s="22" t="s">
        <v>115</v>
      </c>
      <c r="F17" s="22" t="s">
        <v>115</v>
      </c>
      <c r="G17" s="46"/>
    </row>
    <row r="18" spans="1:7" ht="12.75" customHeight="1" x14ac:dyDescent="0.2">
      <c r="A18" s="22" t="s">
        <v>155</v>
      </c>
      <c r="B18" s="28">
        <v>500</v>
      </c>
      <c r="F18" s="22" t="s">
        <v>155</v>
      </c>
      <c r="G18" s="28">
        <v>500</v>
      </c>
    </row>
    <row r="19" spans="1:7" ht="12.75" customHeight="1" x14ac:dyDescent="0.2">
      <c r="A19" s="22" t="s">
        <v>189</v>
      </c>
      <c r="B19" s="28">
        <v>500</v>
      </c>
      <c r="F19" s="22" t="s">
        <v>189</v>
      </c>
      <c r="G19" s="28">
        <v>500</v>
      </c>
    </row>
    <row r="20" spans="1:7" ht="12.75" customHeight="1" x14ac:dyDescent="0.2">
      <c r="A20" s="22" t="s">
        <v>190</v>
      </c>
      <c r="B20" s="28">
        <v>500</v>
      </c>
      <c r="F20" s="22" t="s">
        <v>190</v>
      </c>
      <c r="G20" s="28">
        <v>500</v>
      </c>
    </row>
    <row r="21" spans="1:7" ht="12.75" customHeight="1" x14ac:dyDescent="0.2">
      <c r="A21" s="22" t="s">
        <v>116</v>
      </c>
      <c r="B21" s="28">
        <v>500</v>
      </c>
      <c r="F21" s="22" t="s">
        <v>116</v>
      </c>
      <c r="G21" s="28">
        <v>500</v>
      </c>
    </row>
    <row r="22" spans="1:7" ht="12.75" customHeight="1" x14ac:dyDescent="0.2">
      <c r="A22" s="22" t="s">
        <v>191</v>
      </c>
      <c r="B22" s="28">
        <v>500</v>
      </c>
      <c r="F22" s="22" t="s">
        <v>191</v>
      </c>
      <c r="G22" s="28">
        <v>500</v>
      </c>
    </row>
    <row r="23" spans="1:7" ht="12.75" customHeight="1" x14ac:dyDescent="0.2">
      <c r="A23" s="16" t="s">
        <v>89</v>
      </c>
      <c r="B23" s="28">
        <f>SUM(B18:B22)</f>
        <v>2500</v>
      </c>
      <c r="F23" s="110" t="s">
        <v>248</v>
      </c>
      <c r="G23" s="28">
        <f>SUM(G18:G22)</f>
        <v>2500</v>
      </c>
    </row>
    <row r="24" spans="1:7" ht="12.75" customHeight="1" x14ac:dyDescent="0.2">
      <c r="F24" s="46"/>
      <c r="G24" s="46"/>
    </row>
    <row r="25" spans="1:7" ht="12.75" customHeight="1" x14ac:dyDescent="0.2">
      <c r="F25" s="83" t="s">
        <v>89</v>
      </c>
      <c r="G25" s="111">
        <f>G9+G16+G23</f>
        <v>10400</v>
      </c>
    </row>
  </sheetData>
  <sheetProtection algorithmName="SHA-512" hashValue="UU8xTifiC0qyPAOryM1PE5FTHHv3Kmdem6J57IQa+Jvy81m95UKmZ+sXBWRNte/n4wiFH/4/j0dtqosmQI8E8w==" saltValue="l9B0pkeHQD9FOKs6IKr2AQ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E1" workbookViewId="0">
      <selection activeCell="G20" sqref="G20"/>
    </sheetView>
  </sheetViews>
  <sheetFormatPr defaultColWidth="9.140625" defaultRowHeight="12.75" customHeight="1" x14ac:dyDescent="0.2"/>
  <cols>
    <col min="1" max="1" width="26.28515625" hidden="1" customWidth="1"/>
    <col min="2" max="2" width="12" hidden="1" customWidth="1"/>
    <col min="3" max="4" width="0" hidden="1" customWidth="1"/>
    <col min="6" max="6" width="29.7109375" customWidth="1"/>
  </cols>
  <sheetData>
    <row r="1" spans="1:7" s="46" customFormat="1" ht="12.75" customHeight="1" x14ac:dyDescent="0.2">
      <c r="A1" s="82" t="s">
        <v>243</v>
      </c>
      <c r="F1" s="82" t="s">
        <v>244</v>
      </c>
    </row>
    <row r="2" spans="1:7" ht="12.75" customHeight="1" x14ac:dyDescent="0.2">
      <c r="A2" s="4" t="s">
        <v>1</v>
      </c>
      <c r="B2" s="4" t="s">
        <v>42</v>
      </c>
      <c r="F2" s="4" t="s">
        <v>1</v>
      </c>
      <c r="G2" s="4" t="s">
        <v>42</v>
      </c>
    </row>
    <row r="3" spans="1:7" ht="12.75" customHeight="1" x14ac:dyDescent="0.2">
      <c r="A3" s="14" t="s">
        <v>117</v>
      </c>
      <c r="F3" s="14" t="s">
        <v>117</v>
      </c>
      <c r="G3" s="46"/>
    </row>
    <row r="4" spans="1:7" ht="12.75" customHeight="1" x14ac:dyDescent="0.2">
      <c r="A4" s="22" t="s">
        <v>193</v>
      </c>
      <c r="B4" s="28">
        <v>500</v>
      </c>
      <c r="F4" s="22" t="s">
        <v>193</v>
      </c>
      <c r="G4" s="28">
        <v>500</v>
      </c>
    </row>
    <row r="5" spans="1:7" ht="12.75" customHeight="1" x14ac:dyDescent="0.2">
      <c r="A5" s="22" t="s">
        <v>194</v>
      </c>
      <c r="B5" s="28">
        <v>500</v>
      </c>
      <c r="F5" s="22" t="s">
        <v>194</v>
      </c>
      <c r="G5" s="28">
        <v>500</v>
      </c>
    </row>
    <row r="6" spans="1:7" ht="12.75" customHeight="1" x14ac:dyDescent="0.2">
      <c r="A6" s="22" t="s">
        <v>195</v>
      </c>
      <c r="B6" s="28">
        <v>1000</v>
      </c>
      <c r="F6" s="22" t="s">
        <v>195</v>
      </c>
      <c r="G6" s="28">
        <v>1000</v>
      </c>
    </row>
    <row r="7" spans="1:7" ht="12.75" customHeight="1" x14ac:dyDescent="0.2">
      <c r="A7" s="2" t="s">
        <v>51</v>
      </c>
      <c r="B7" s="28">
        <f>SUM(B4:B6)</f>
        <v>2000</v>
      </c>
      <c r="F7" s="2" t="s">
        <v>51</v>
      </c>
      <c r="G7" s="28">
        <f>SUM(G4:G6)</f>
        <v>2000</v>
      </c>
    </row>
    <row r="8" spans="1:7" ht="12.75" customHeight="1" x14ac:dyDescent="0.2">
      <c r="A8" s="14" t="s">
        <v>196</v>
      </c>
      <c r="B8" s="28">
        <v>75</v>
      </c>
      <c r="F8" s="14" t="s">
        <v>196</v>
      </c>
      <c r="G8" s="28">
        <v>100</v>
      </c>
    </row>
    <row r="9" spans="1:7" ht="12.75" customHeight="1" x14ac:dyDescent="0.2">
      <c r="A9" s="14" t="s">
        <v>197</v>
      </c>
      <c r="B9" s="28">
        <v>700</v>
      </c>
      <c r="F9" s="14" t="s">
        <v>119</v>
      </c>
      <c r="G9" s="28">
        <v>700</v>
      </c>
    </row>
    <row r="10" spans="1:7" ht="12.75" customHeight="1" x14ac:dyDescent="0.2">
      <c r="A10" s="14" t="s">
        <v>120</v>
      </c>
      <c r="F10" s="14" t="s">
        <v>120</v>
      </c>
      <c r="G10" s="28">
        <v>1100</v>
      </c>
    </row>
    <row r="11" spans="1:7" ht="12.75" customHeight="1" x14ac:dyDescent="0.2">
      <c r="A11" s="22" t="s">
        <v>198</v>
      </c>
      <c r="B11" s="28">
        <v>500</v>
      </c>
      <c r="F11" s="22" t="s">
        <v>198</v>
      </c>
      <c r="G11" s="28">
        <v>500</v>
      </c>
    </row>
    <row r="12" spans="1:7" ht="12.75" customHeight="1" x14ac:dyDescent="0.2">
      <c r="A12" s="22" t="s">
        <v>199</v>
      </c>
      <c r="B12" s="28">
        <v>0</v>
      </c>
      <c r="F12" s="22" t="s">
        <v>199</v>
      </c>
      <c r="G12" s="28">
        <v>0</v>
      </c>
    </row>
    <row r="13" spans="1:7" ht="12.75" customHeight="1" x14ac:dyDescent="0.2">
      <c r="A13" s="22" t="s">
        <v>200</v>
      </c>
      <c r="B13" s="28">
        <v>0</v>
      </c>
      <c r="F13" s="22" t="s">
        <v>200</v>
      </c>
      <c r="G13" s="28">
        <v>0</v>
      </c>
    </row>
    <row r="14" spans="1:7" ht="12.75" customHeight="1" x14ac:dyDescent="0.2">
      <c r="A14" s="22" t="s">
        <v>201</v>
      </c>
      <c r="B14" s="28">
        <v>0</v>
      </c>
      <c r="F14" s="22" t="s">
        <v>201</v>
      </c>
      <c r="G14" s="28">
        <v>0</v>
      </c>
    </row>
    <row r="15" spans="1:7" ht="12.75" customHeight="1" x14ac:dyDescent="0.2">
      <c r="A15" s="22" t="s">
        <v>202</v>
      </c>
      <c r="B15" s="28">
        <v>500</v>
      </c>
      <c r="F15" s="39" t="s">
        <v>249</v>
      </c>
      <c r="G15" s="28">
        <v>500</v>
      </c>
    </row>
    <row r="16" spans="1:7" ht="12.75" customHeight="1" x14ac:dyDescent="0.2">
      <c r="A16" s="22" t="s">
        <v>203</v>
      </c>
      <c r="B16" s="28">
        <v>100</v>
      </c>
      <c r="F16" s="22" t="s">
        <v>203</v>
      </c>
      <c r="G16" s="28">
        <v>100</v>
      </c>
    </row>
    <row r="17" spans="1:9" ht="12.75" customHeight="1" x14ac:dyDescent="0.2">
      <c r="A17" s="2" t="s">
        <v>51</v>
      </c>
      <c r="B17" s="28">
        <f>SUM(B11:B16)</f>
        <v>1100</v>
      </c>
      <c r="F17" s="2" t="s">
        <v>51</v>
      </c>
      <c r="G17" s="28">
        <f>SUM(G10:G16)</f>
        <v>2200</v>
      </c>
    </row>
    <row r="19" spans="1:9" ht="12.75" customHeight="1" x14ac:dyDescent="0.2">
      <c r="E19" s="83" t="s">
        <v>89</v>
      </c>
      <c r="F19" s="46"/>
      <c r="G19" s="84">
        <f>G7+G17+G8+G9</f>
        <v>5000</v>
      </c>
      <c r="H19" s="84" t="s">
        <v>246</v>
      </c>
      <c r="I19" s="8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E1" workbookViewId="0">
      <selection activeCell="F16" sqref="F16:I16"/>
    </sheetView>
  </sheetViews>
  <sheetFormatPr defaultColWidth="9.140625" defaultRowHeight="12.75" customHeight="1" x14ac:dyDescent="0.2"/>
  <cols>
    <col min="1" max="1" width="26.140625" hidden="1" customWidth="1"/>
    <col min="2" max="3" width="8.5703125" hidden="1" customWidth="1"/>
    <col min="4" max="4" width="9.42578125" hidden="1" customWidth="1"/>
    <col min="6" max="6" width="28.85546875" customWidth="1"/>
  </cols>
  <sheetData>
    <row r="1" spans="1:10" s="46" customFormat="1" ht="12.75" customHeight="1" x14ac:dyDescent="0.2">
      <c r="A1" s="82" t="s">
        <v>243</v>
      </c>
      <c r="F1" s="82" t="s">
        <v>244</v>
      </c>
    </row>
    <row r="2" spans="1:10" ht="12.75" customHeight="1" x14ac:dyDescent="0.2">
      <c r="A2" s="4" t="s">
        <v>1</v>
      </c>
      <c r="B2" s="4" t="s">
        <v>90</v>
      </c>
      <c r="C2" s="4" t="s">
        <v>42</v>
      </c>
      <c r="D2" s="4" t="s">
        <v>43</v>
      </c>
      <c r="F2" s="4" t="s">
        <v>1</v>
      </c>
      <c r="G2" s="4" t="s">
        <v>90</v>
      </c>
      <c r="H2" s="4" t="s">
        <v>42</v>
      </c>
      <c r="I2" s="4" t="s">
        <v>43</v>
      </c>
    </row>
    <row r="3" spans="1:10" ht="12.75" customHeight="1" x14ac:dyDescent="0.2">
      <c r="A3" s="14" t="s">
        <v>121</v>
      </c>
      <c r="B3" s="28">
        <v>100</v>
      </c>
      <c r="C3" s="14">
        <v>1</v>
      </c>
      <c r="D3" s="28">
        <f>$C3*B3</f>
        <v>100</v>
      </c>
      <c r="F3" s="14" t="s">
        <v>121</v>
      </c>
      <c r="G3" s="28">
        <v>100</v>
      </c>
      <c r="H3" s="14">
        <v>1</v>
      </c>
      <c r="I3" s="28">
        <f>H3*G3</f>
        <v>100</v>
      </c>
    </row>
    <row r="4" spans="1:10" ht="12.75" customHeight="1" x14ac:dyDescent="0.2">
      <c r="A4" s="14" t="s">
        <v>122</v>
      </c>
      <c r="B4" s="28">
        <v>10</v>
      </c>
      <c r="C4" s="14">
        <v>25</v>
      </c>
      <c r="D4" s="28">
        <f>C4*B4</f>
        <v>250</v>
      </c>
      <c r="F4" s="14" t="s">
        <v>122</v>
      </c>
      <c r="G4" s="28">
        <v>15</v>
      </c>
      <c r="H4" s="14">
        <v>25</v>
      </c>
      <c r="I4" s="28">
        <f>H4*G4</f>
        <v>375</v>
      </c>
    </row>
    <row r="5" spans="1:10" ht="12.75" customHeight="1" x14ac:dyDescent="0.2">
      <c r="A5" s="14" t="s">
        <v>204</v>
      </c>
      <c r="F5" s="14" t="s">
        <v>204</v>
      </c>
      <c r="G5" s="28">
        <v>200</v>
      </c>
      <c r="H5" s="46">
        <v>1</v>
      </c>
      <c r="I5" s="28">
        <f>H5*G5</f>
        <v>200</v>
      </c>
    </row>
    <row r="6" spans="1:10" ht="12.75" customHeight="1" x14ac:dyDescent="0.2">
      <c r="A6" s="22" t="s">
        <v>205</v>
      </c>
      <c r="B6" s="28">
        <v>1</v>
      </c>
      <c r="C6" s="14">
        <v>600</v>
      </c>
      <c r="D6" s="28">
        <f t="shared" ref="D6:D12" si="0">C6*B6</f>
        <v>600</v>
      </c>
      <c r="F6" s="22" t="s">
        <v>205</v>
      </c>
      <c r="G6" s="28">
        <v>1</v>
      </c>
      <c r="H6" s="14">
        <v>800</v>
      </c>
      <c r="I6" s="28">
        <f t="shared" ref="I6:I12" si="1">H6*G6</f>
        <v>800</v>
      </c>
      <c r="J6">
        <v>0</v>
      </c>
    </row>
    <row r="7" spans="1:10" ht="12.75" customHeight="1" x14ac:dyDescent="0.2">
      <c r="A7" s="22" t="s">
        <v>206</v>
      </c>
      <c r="B7" s="28">
        <v>0.05</v>
      </c>
      <c r="C7" s="14">
        <v>100</v>
      </c>
      <c r="D7" s="28">
        <f t="shared" si="0"/>
        <v>5</v>
      </c>
      <c r="F7" s="22" t="s">
        <v>206</v>
      </c>
      <c r="G7" s="28">
        <v>5</v>
      </c>
      <c r="H7" s="14">
        <v>2</v>
      </c>
      <c r="I7" s="28">
        <f t="shared" si="1"/>
        <v>10</v>
      </c>
    </row>
    <row r="8" spans="1:10" ht="12.75" customHeight="1" x14ac:dyDescent="0.2">
      <c r="A8" s="22" t="s">
        <v>207</v>
      </c>
      <c r="B8" s="28">
        <v>0.1</v>
      </c>
      <c r="C8" s="14">
        <v>500</v>
      </c>
      <c r="D8" s="28">
        <f t="shared" si="0"/>
        <v>50</v>
      </c>
      <c r="F8" s="22" t="s">
        <v>207</v>
      </c>
      <c r="G8" s="28">
        <v>12</v>
      </c>
      <c r="H8" s="14">
        <v>3</v>
      </c>
      <c r="I8" s="28">
        <f t="shared" si="1"/>
        <v>36</v>
      </c>
    </row>
    <row r="9" spans="1:10" ht="12.75" customHeight="1" x14ac:dyDescent="0.2">
      <c r="A9" s="22" t="s">
        <v>208</v>
      </c>
      <c r="B9" s="28">
        <v>0.05</v>
      </c>
      <c r="C9" s="14">
        <v>500</v>
      </c>
      <c r="D9" s="28">
        <f t="shared" si="0"/>
        <v>25</v>
      </c>
      <c r="F9" s="22" t="s">
        <v>208</v>
      </c>
      <c r="G9" s="28">
        <v>5</v>
      </c>
      <c r="H9" s="14">
        <v>4</v>
      </c>
      <c r="I9" s="28">
        <f t="shared" si="1"/>
        <v>20</v>
      </c>
    </row>
    <row r="10" spans="1:10" ht="12.75" customHeight="1" x14ac:dyDescent="0.2">
      <c r="A10" s="22" t="s">
        <v>209</v>
      </c>
      <c r="B10" s="28">
        <v>1</v>
      </c>
      <c r="C10" s="14">
        <v>50</v>
      </c>
      <c r="D10" s="28">
        <f t="shared" si="0"/>
        <v>50</v>
      </c>
      <c r="F10" s="22" t="s">
        <v>209</v>
      </c>
      <c r="G10" s="28">
        <v>1</v>
      </c>
      <c r="H10" s="14">
        <v>50</v>
      </c>
      <c r="I10" s="28">
        <f t="shared" si="1"/>
        <v>50</v>
      </c>
    </row>
    <row r="11" spans="1:10" ht="12.75" customHeight="1" x14ac:dyDescent="0.2">
      <c r="A11" s="22" t="s">
        <v>210</v>
      </c>
      <c r="B11" s="28">
        <v>150</v>
      </c>
      <c r="C11" s="14">
        <v>1</v>
      </c>
      <c r="D11" s="28">
        <f t="shared" si="0"/>
        <v>150</v>
      </c>
      <c r="F11" s="22" t="s">
        <v>210</v>
      </c>
      <c r="G11" s="28">
        <v>150</v>
      </c>
      <c r="H11" s="14">
        <v>1</v>
      </c>
      <c r="I11" s="28">
        <f t="shared" si="1"/>
        <v>150</v>
      </c>
    </row>
    <row r="12" spans="1:10" ht="12.75" customHeight="1" x14ac:dyDescent="0.2">
      <c r="A12" s="22" t="s">
        <v>211</v>
      </c>
      <c r="B12" s="28">
        <v>1</v>
      </c>
      <c r="C12" s="14">
        <v>0</v>
      </c>
      <c r="D12" s="28">
        <f t="shared" si="0"/>
        <v>0</v>
      </c>
      <c r="F12" s="22" t="s">
        <v>211</v>
      </c>
      <c r="G12" s="28">
        <v>1</v>
      </c>
      <c r="H12" s="14">
        <v>100</v>
      </c>
      <c r="I12" s="28">
        <f t="shared" si="1"/>
        <v>100</v>
      </c>
    </row>
    <row r="13" spans="1:10" ht="12.75" customHeight="1" x14ac:dyDescent="0.2">
      <c r="A13" s="2" t="s">
        <v>51</v>
      </c>
      <c r="D13" s="28">
        <f>SUM(D6:D12)</f>
        <v>880</v>
      </c>
      <c r="F13" s="2" t="s">
        <v>51</v>
      </c>
      <c r="G13" s="46"/>
      <c r="H13" s="46"/>
      <c r="I13" s="28">
        <f>SUM(I6:I12)</f>
        <v>1166</v>
      </c>
    </row>
    <row r="14" spans="1:10" ht="12.75" customHeight="1" x14ac:dyDescent="0.2">
      <c r="A14" s="14" t="s">
        <v>125</v>
      </c>
      <c r="B14" s="28">
        <v>0.25</v>
      </c>
      <c r="C14" s="14">
        <v>100</v>
      </c>
      <c r="D14" s="28">
        <f>C14*B14</f>
        <v>25</v>
      </c>
      <c r="F14" s="14" t="s">
        <v>125</v>
      </c>
      <c r="G14" s="28">
        <v>1</v>
      </c>
      <c r="H14" s="14">
        <v>100</v>
      </c>
      <c r="I14" s="28">
        <f>H14*G14</f>
        <v>100</v>
      </c>
    </row>
    <row r="15" spans="1:10" ht="12.75" customHeight="1" x14ac:dyDescent="0.2">
      <c r="F15" s="46"/>
      <c r="G15" s="46"/>
      <c r="H15" s="46"/>
      <c r="I15" s="46"/>
    </row>
    <row r="16" spans="1:10" ht="12.75" customHeight="1" x14ac:dyDescent="0.2">
      <c r="F16" s="83" t="s">
        <v>89</v>
      </c>
      <c r="I16" s="84">
        <f>SUM(I13:I15)</f>
        <v>1266</v>
      </c>
    </row>
  </sheetData>
  <sheetProtection algorithmName="SHA-512" hashValue="Awco7ne7F+wR/YT3TMTSxSCIYBAq4u8R3vExcgSae8UDdB01ToZvq9SE50vqGUBcMBLpkjBAdwyLEbvVJ61ing==" saltValue="0hDKxkWBLVeIZX77X+biw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Summary</vt:lpstr>
      <vt:lpstr>Income Summary</vt:lpstr>
      <vt:lpstr>Registration Inc</vt:lpstr>
      <vt:lpstr>Expense</vt:lpstr>
      <vt:lpstr>Room Set</vt:lpstr>
      <vt:lpstr>Food</vt:lpstr>
      <vt:lpstr>Exp St Tech PreCol</vt:lpstr>
      <vt:lpstr>Publicity </vt:lpstr>
      <vt:lpstr>Office Exp</vt:lpstr>
      <vt:lpstr>Check Register</vt:lpstr>
      <vt:lpstr>Sheet1</vt:lpstr>
      <vt:lpstr>'Check Register'!PRINT_AREA</vt:lpstr>
      <vt:lpstr>Summary!PRINT_AREA</vt:lpstr>
      <vt:lpstr>'Check Register'!PRINT_TITLES</vt:lpstr>
      <vt:lpstr>Expense!PRINT_TITLES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James M</dc:creator>
  <cp:lastModifiedBy>Howard, James M</cp:lastModifiedBy>
  <dcterms:created xsi:type="dcterms:W3CDTF">2016-06-14T13:11:53Z</dcterms:created>
  <dcterms:modified xsi:type="dcterms:W3CDTF">2016-06-19T22:11:12Z</dcterms:modified>
</cp:coreProperties>
</file>