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65416" windowWidth="20320" windowHeight="12620" firstSheet="1" activeTab="1"/>
  </bookViews>
  <sheets>
    <sheet name="MemberList" sheetId="1" state="hidden" r:id="rId1"/>
    <sheet name="IEEE Expense Report 2006" sheetId="2" r:id="rId2"/>
  </sheets>
  <definedNames>
    <definedName name="Date1">'IEEE Expense Report 2006'!$G$20</definedName>
    <definedName name="Date2">'IEEE Expense Report 2006'!$H$20</definedName>
    <definedName name="Date3">'IEEE Expense Report 2006'!$I$20</definedName>
    <definedName name="Date4">'IEEE Expense Report 2006'!$J$20</definedName>
    <definedName name="Date5">'IEEE Expense Report 2006'!$K$20</definedName>
    <definedName name="Date6">'IEEE Expense Report 2006'!$L$20</definedName>
    <definedName name="Date7">'IEEE Expense Report 2006'!$M$20</definedName>
    <definedName name="GuestsDay1">'IEEE Expense Report 2006'!$S$42</definedName>
    <definedName name="GuestsDay2">'IEEE Expense Report 2006'!$S$43</definedName>
    <definedName name="GuestsDay3">'IEEE Expense Report 2006'!$S$44</definedName>
    <definedName name="GuestsDay4">'IEEE Expense Report 2006'!$S$45</definedName>
    <definedName name="GuestsDay5">'IEEE Expense Report 2006'!$S$46</definedName>
    <definedName name="GuestsDay6">'IEEE Expense Report 2006'!$S$47</definedName>
    <definedName name="GuestsDay7">'IEEE Expense Report 2006'!$S$48</definedName>
    <definedName name="MealsDay1">'IEEE Expense Report 2006'!$S$28:$Y$28</definedName>
    <definedName name="MealsDay2">'IEEE Expense Report 2006'!$S$29:$Y$29</definedName>
    <definedName name="MealsDay3">'IEEE Expense Report 2006'!$S$30:$Y$30</definedName>
    <definedName name="MealsDay4">'IEEE Expense Report 2006'!$S$31:$Y$31</definedName>
    <definedName name="MealsDay5">'IEEE Expense Report 2006'!$S$32:$Y$32</definedName>
    <definedName name="MealsDay6">'IEEE Expense Report 2006'!$S$33:$Y$33</definedName>
    <definedName name="MealsDay7">'IEEE Expense Report 2006'!$S$34:$Y$34</definedName>
    <definedName name="MemberOfList">'MemberList'!$A$1:$A$8</definedName>
    <definedName name="Mileage_KM">'IEEE Expense Report 2006'!#REF!</definedName>
    <definedName name="Mileage_Miles">'IEEE Expense Report 2006'!$G$24:$M$24</definedName>
    <definedName name="Name">'IEEE Expense Report 2006'!$B$6</definedName>
    <definedName name="PeriodEndDate">'IEEE Expense Report 2006'!$L$6</definedName>
    <definedName name="_xlnm.Print_Area" localSheetId="1">'IEEE Expense Report 2006'!$A$1:$Z$61</definedName>
    <definedName name="TaxiDay1">'IEEE Expense Report 2006'!$S$13</definedName>
    <definedName name="TaxiDay2">'IEEE Expense Report 2006'!$S$14</definedName>
    <definedName name="TaxiDay3">'IEEE Expense Report 2006'!$S$15</definedName>
    <definedName name="TaxiDay4">'IEEE Expense Report 2006'!$S$16</definedName>
    <definedName name="TaxiDay5">'IEEE Expense Report 2006'!$S$17</definedName>
    <definedName name="TaxiDay6">'IEEE Expense Report 2006'!$S$18</definedName>
    <definedName name="TaxiDay7">'IEEE Expense Report 2006'!$S$19</definedName>
    <definedName name="TipsDay1">'IEEE Expense Report 2006'!$S$55</definedName>
    <definedName name="TipsDay2">'IEEE Expense Report 2006'!$S$56</definedName>
    <definedName name="TipsDay3">'IEEE Expense Report 2006'!$S$57</definedName>
    <definedName name="TipsDay4">'IEEE Expense Report 2006'!$S$58</definedName>
    <definedName name="TipsDay5">'IEEE Expense Report 2006'!$S$59</definedName>
    <definedName name="TipsDay6">'IEEE Expense Report 2006'!$S$60</definedName>
    <definedName name="TipsDay7">'IEEE Expense Report 2006'!$S$61</definedName>
  </definedNames>
  <calcPr fullCalcOnLoad="1"/>
</workbook>
</file>

<file path=xl/sharedStrings.xml><?xml version="1.0" encoding="utf-8"?>
<sst xmlns="http://schemas.openxmlformats.org/spreadsheetml/2006/main" count="146" uniqueCount="83">
  <si>
    <t>Send check to the following address :</t>
  </si>
  <si>
    <t>Please select from list . . .</t>
  </si>
  <si>
    <t>Mileage Allowance ($.445 per mile,$0.276 per Km) in US$</t>
  </si>
  <si>
    <t>Less Charged Directly to IEEE in US$</t>
  </si>
  <si>
    <t>Less Advance from IEEE in US$</t>
  </si>
  <si>
    <t>Mile</t>
  </si>
  <si>
    <r>
      <t xml:space="preserve">Balance due from(to) IEEE </t>
    </r>
    <r>
      <rPr>
        <b/>
        <sz val="8"/>
        <rFont val="Arial"/>
        <family val="2"/>
      </rPr>
      <t>NON US$</t>
    </r>
  </si>
  <si>
    <t>(5)</t>
  </si>
  <si>
    <t xml:space="preserve"> </t>
  </si>
  <si>
    <t>Use only for 2006 Expenses</t>
  </si>
  <si>
    <t>Mileage Allowance in US$</t>
  </si>
  <si>
    <t>In NON US$</t>
  </si>
  <si>
    <t>If Other, please describe :</t>
  </si>
  <si>
    <t>Region 3 Committee</t>
  </si>
  <si>
    <t>Region 3 ExCom</t>
  </si>
  <si>
    <t>Region 3 Primary Delegate</t>
  </si>
  <si>
    <t>Region 3 Officer</t>
  </si>
  <si>
    <t>Region 3 Trainer</t>
  </si>
  <si>
    <t>Section PACE</t>
  </si>
  <si>
    <t xml:space="preserve">  </t>
  </si>
  <si>
    <t>Other</t>
  </si>
  <si>
    <t>X</t>
  </si>
  <si>
    <t>The Institute of Electrical and Electronics Engineers, Inc.</t>
  </si>
  <si>
    <t>Name: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</si>
  <si>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</si>
  <si>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</si>
  <si>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</si>
  <si>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</si>
  <si>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</si>
  <si>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</si>
  <si>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</si>
  <si>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</si>
  <si>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</si>
  <si>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</si>
  <si>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</si>
  <si>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</si>
  <si>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</si>
  <si>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</si>
  <si>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</si>
  <si>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</si>
  <si>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</si>
  <si>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</si>
  <si>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</si>
  <si>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</si>
  <si>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Note:  receipts are required for amounts over $25.00.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</si>
  <si>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</si>
  <si>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</si>
  <si>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</si>
  <si>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</si>
  <si>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</si>
  <si>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</si>
  <si>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</si>
  <si>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</si>
  <si>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</si>
  <si>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</si>
  <si>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</si>
  <si>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</si>
  <si>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</si>
  <si>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</si>
  <si>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</si>
  <si>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</si>
  <si>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</si>
  <si>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</si>
  <si>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Total Expenses in US $</t>
  </si>
  <si>
    <t>Provide details below and attach full support on items 5, 6, &amp; 7</t>
  </si>
  <si>
    <t>Amount:</t>
  </si>
  <si>
    <t>Description</t>
  </si>
  <si>
    <t>Balance due from(to) IEEE in US$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</si>
  <si>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</si>
  <si>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</si>
  <si>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</si>
  <si>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</si>
  <si>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</si>
  <si>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</si>
  <si>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</si>
  <si>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</si>
  <si>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</si>
  <si>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</si>
  <si>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</si>
  <si>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</si>
  <si>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Member/Supplier No.</t>
  </si>
  <si>
    <t>KM</t>
  </si>
  <si>
    <t>Personal Auto Usage : (Enter " X ")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</si>
</sst>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  <numFmt numFmtId="167" formatCode="[$-409]dddd\,\ mmmm\ dd\,\ yyyy"/>
    <numFmt numFmtId="168" formatCode="[$-409]dd\-mmm\-yy;@"/>
    <numFmt numFmtId="169" formatCode="mm/dd/yy;@"/>
    <numFmt numFmtId="170" formatCode="mmm\-yyyy"/>
    <numFmt numFmtId="171" formatCode="[$-409]h:mm:ss\ AM/PM"/>
    <numFmt numFmtId="172" formatCode="[$-409]d\-mmm\-yy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5" fontId="4" fillId="0" borderId="15" xfId="0" applyNumberFormat="1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1" xfId="0" applyNumberFormat="1" applyBorder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2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4" fillId="0" borderId="24" xfId="0" applyNumberFormat="1" applyFont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2" fontId="4" fillId="0" borderId="25" xfId="0" applyNumberFormat="1" applyFont="1" applyBorder="1" applyAlignment="1">
      <alignment vertical="center"/>
    </xf>
    <xf numFmtId="2" fontId="4" fillId="0" borderId="16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24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2" fontId="4" fillId="0" borderId="26" xfId="0" applyNumberFormat="1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Continuous" vertical="center"/>
    </xf>
    <xf numFmtId="0" fontId="7" fillId="0" borderId="21" xfId="0" applyFont="1" applyBorder="1" applyAlignment="1" applyProtection="1">
      <alignment horizontal="centerContinuous" vertical="center"/>
      <protection hidden="1"/>
    </xf>
    <xf numFmtId="0" fontId="4" fillId="0" borderId="3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 hidden="1"/>
    </xf>
    <xf numFmtId="168" fontId="0" fillId="0" borderId="1" xfId="0" applyNumberFormat="1" applyBorder="1" applyAlignment="1" applyProtection="1">
      <alignment/>
      <protection/>
    </xf>
    <xf numFmtId="0" fontId="4" fillId="0" borderId="9" xfId="0" applyFont="1" applyFill="1" applyBorder="1" applyAlignment="1">
      <alignment vertical="center"/>
    </xf>
    <xf numFmtId="2" fontId="4" fillId="0" borderId="24" xfId="0" applyNumberFormat="1" applyFont="1" applyBorder="1" applyAlignment="1" applyProtection="1">
      <alignment vertical="center"/>
      <protection/>
    </xf>
    <xf numFmtId="2" fontId="4" fillId="0" borderId="1" xfId="0" applyNumberFormat="1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68" fontId="0" fillId="0" borderId="1" xfId="0" applyNumberFormat="1" applyBorder="1" applyAlignment="1" applyProtection="1">
      <alignment/>
      <protection locked="0"/>
    </xf>
    <xf numFmtId="0" fontId="8" fillId="0" borderId="0" xfId="0" applyFont="1" applyAlignment="1">
      <alignment/>
    </xf>
    <xf numFmtId="166" fontId="0" fillId="0" borderId="1" xfId="0" applyNumberFormat="1" applyBorder="1" applyAlignment="1" applyProtection="1">
      <alignment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right" vertical="center"/>
      <protection/>
    </xf>
    <xf numFmtId="2" fontId="4" fillId="0" borderId="37" xfId="0" applyNumberFormat="1" applyFont="1" applyBorder="1" applyAlignment="1" applyProtection="1">
      <alignment vertical="center"/>
      <protection hidden="1"/>
    </xf>
    <xf numFmtId="2" fontId="4" fillId="0" borderId="38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>
      <alignment/>
    </xf>
    <xf numFmtId="0" fontId="4" fillId="2" borderId="41" xfId="0" applyFont="1" applyFill="1" applyBorder="1" applyAlignment="1">
      <alignment vertical="center"/>
    </xf>
    <xf numFmtId="0" fontId="0" fillId="0" borderId="7" xfId="0" applyBorder="1" applyAlignment="1">
      <alignment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4" fillId="3" borderId="25" xfId="0" applyNumberFormat="1" applyFont="1" applyFill="1" applyBorder="1" applyAlignment="1" applyProtection="1">
      <alignment vertical="center"/>
      <protection locked="0"/>
    </xf>
    <xf numFmtId="2" fontId="4" fillId="3" borderId="27" xfId="0" applyNumberFormat="1" applyFont="1" applyFill="1" applyBorder="1" applyAlignment="1">
      <alignment vertical="center"/>
    </xf>
    <xf numFmtId="172" fontId="9" fillId="0" borderId="42" xfId="0" applyNumberFormat="1" applyFon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 vertical="center"/>
      <protection locked="0"/>
    </xf>
    <xf numFmtId="4" fontId="4" fillId="0" borderId="24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2" fontId="4" fillId="3" borderId="44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" borderId="45" xfId="0" applyFont="1" applyFill="1" applyBorder="1" applyAlignment="1">
      <alignment horizontal="left" vertical="center"/>
    </xf>
    <xf numFmtId="0" fontId="0" fillId="0" borderId="2" xfId="0" applyBorder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168" fontId="10" fillId="0" borderId="2" xfId="0" applyNumberFormat="1" applyFont="1" applyBorder="1" applyAlignment="1" applyProtection="1">
      <alignment/>
      <protection locked="0"/>
    </xf>
    <xf numFmtId="168" fontId="0" fillId="0" borderId="1" xfId="0" applyNumberForma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:A8"/>
    </sheetView>
  </sheetViews>
  <sheetFormatPr defaultColWidth="11.421875" defaultRowHeight="12.75"/>
  <cols>
    <col min="1" max="1" width="36.7109375" style="0" customWidth="1"/>
    <col min="2" max="16384" width="8.8515625" style="0" customWidth="1"/>
  </cols>
  <sheetData>
    <row r="1" ht="13.5">
      <c r="A1" s="90" t="s">
        <v>1</v>
      </c>
    </row>
    <row r="2" ht="13.5">
      <c r="A2" s="90" t="s">
        <v>13</v>
      </c>
    </row>
    <row r="3" ht="13.5">
      <c r="A3" s="90" t="s">
        <v>14</v>
      </c>
    </row>
    <row r="4" ht="13.5">
      <c r="A4" s="90" t="s">
        <v>15</v>
      </c>
    </row>
    <row r="5" ht="13.5">
      <c r="A5" s="90" t="s">
        <v>16</v>
      </c>
    </row>
    <row r="6" ht="13.5">
      <c r="A6" s="90" t="s">
        <v>17</v>
      </c>
    </row>
    <row r="7" ht="13.5">
      <c r="A7" s="90" t="s">
        <v>18</v>
      </c>
    </row>
    <row r="8" ht="13.5">
      <c r="A8" s="90" t="s">
        <v>20</v>
      </c>
    </row>
    <row r="9" ht="13.5">
      <c r="A9" s="90"/>
    </row>
    <row r="10" ht="13.5">
      <c r="A10" s="90"/>
    </row>
    <row r="11" ht="13.5">
      <c r="A11" s="90"/>
    </row>
    <row r="12" ht="13.5">
      <c r="A12" s="90"/>
    </row>
    <row r="13" ht="13.5">
      <c r="A13" s="90"/>
    </row>
    <row r="14" ht="13.5">
      <c r="A14" s="90"/>
    </row>
    <row r="15" ht="13.5">
      <c r="A15" s="9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showGridLines="0" tabSelected="1" defaultGridColor="0" zoomScale="125" zoomScaleNormal="125" colorId="55" workbookViewId="0" topLeftCell="A1">
      <selection activeCell="B6" sqref="B6:H6"/>
    </sheetView>
  </sheetViews>
  <sheetFormatPr defaultColWidth="11.421875" defaultRowHeight="12.75"/>
  <cols>
    <col min="1" max="3" width="8.8515625" style="0" customWidth="1"/>
    <col min="4" max="4" width="2.140625" style="0" customWidth="1"/>
    <col min="5" max="6" width="4.421875" style="0" customWidth="1"/>
    <col min="7" max="12" width="7.8515625" style="0" customWidth="1"/>
    <col min="13" max="13" width="12.421875" style="0" customWidth="1"/>
    <col min="14" max="14" width="11.28125" style="0" customWidth="1"/>
    <col min="15" max="15" width="9.7109375" style="0" customWidth="1"/>
    <col min="16" max="16" width="7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  <col min="24" max="24" width="2.7109375" style="0" customWidth="1"/>
    <col min="25" max="25" width="15.7109375" style="0" customWidth="1"/>
    <col min="26" max="16384" width="8.8515625" style="35" customWidth="1"/>
  </cols>
  <sheetData>
    <row r="1" spans="1:25" ht="1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5"/>
      <c r="Q1" s="36" t="s">
        <v>23</v>
      </c>
      <c r="R1" s="134" t="str">
        <f>Name</f>
        <v> </v>
      </c>
      <c r="S1" s="134"/>
      <c r="T1" s="134"/>
      <c r="U1" s="134"/>
      <c r="V1" s="35"/>
      <c r="W1" s="36" t="s">
        <v>24</v>
      </c>
      <c r="X1" s="36"/>
      <c r="Y1" s="69">
        <f>PeriodEndDate</f>
        <v>0</v>
      </c>
    </row>
    <row r="2" spans="1:25" ht="9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5"/>
      <c r="Q2" s="40"/>
      <c r="R2" s="40"/>
      <c r="S2" s="76"/>
      <c r="T2" s="35"/>
      <c r="U2" s="35"/>
      <c r="V2" s="35"/>
      <c r="W2" s="40"/>
      <c r="X2" s="40"/>
      <c r="Y2" s="41"/>
    </row>
    <row r="3" spans="1:25" ht="15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5">
      <c r="A5" s="140" t="s">
        <v>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35"/>
      <c r="Q5" s="35"/>
      <c r="R5" s="35"/>
      <c r="S5" s="35"/>
      <c r="T5" s="35"/>
      <c r="U5" s="77" t="s">
        <v>26</v>
      </c>
      <c r="V5" s="35"/>
      <c r="W5" s="35"/>
      <c r="X5" s="35"/>
      <c r="Y5" s="35"/>
    </row>
    <row r="6" spans="1:25" ht="12">
      <c r="A6" s="14" t="s">
        <v>23</v>
      </c>
      <c r="B6" s="137" t="s">
        <v>8</v>
      </c>
      <c r="C6" s="137"/>
      <c r="D6" s="137"/>
      <c r="E6" s="137"/>
      <c r="F6" s="137"/>
      <c r="G6" s="137"/>
      <c r="H6" s="137"/>
      <c r="I6" s="1"/>
      <c r="J6" s="2" t="s">
        <v>24</v>
      </c>
      <c r="K6" s="13"/>
      <c r="L6" s="136"/>
      <c r="M6" s="136"/>
      <c r="N6" s="136"/>
      <c r="O6" s="136"/>
      <c r="P6" s="40"/>
      <c r="Q6" s="35"/>
      <c r="R6" s="35"/>
      <c r="S6" s="35"/>
      <c r="T6" s="35"/>
      <c r="U6" s="35"/>
      <c r="V6" s="35"/>
      <c r="W6" s="35"/>
      <c r="X6" s="35"/>
      <c r="Y6" s="35"/>
    </row>
    <row r="7" spans="1:25" ht="12">
      <c r="A7" s="74" t="s">
        <v>0</v>
      </c>
      <c r="B7" s="75"/>
      <c r="C7" s="75"/>
      <c r="D7" s="75"/>
      <c r="E7" s="75"/>
      <c r="F7" s="75"/>
      <c r="G7" s="75"/>
      <c r="H7" s="75"/>
      <c r="I7" s="1"/>
      <c r="J7" s="138" t="s">
        <v>27</v>
      </c>
      <c r="K7" s="139"/>
      <c r="L7" s="135" t="s">
        <v>1</v>
      </c>
      <c r="M7" s="135"/>
      <c r="N7" s="135"/>
      <c r="O7" s="135"/>
      <c r="P7" s="40"/>
      <c r="Q7" s="35"/>
      <c r="R7" s="35"/>
      <c r="S7" s="35"/>
      <c r="T7" s="35"/>
      <c r="U7" s="35"/>
      <c r="V7" s="35"/>
      <c r="W7" s="35"/>
      <c r="X7" s="35"/>
      <c r="Y7" s="35"/>
    </row>
    <row r="8" spans="1:25" ht="12">
      <c r="A8" s="131"/>
      <c r="B8" s="132"/>
      <c r="C8" s="132"/>
      <c r="D8" s="132"/>
      <c r="E8" s="132"/>
      <c r="F8" s="132"/>
      <c r="G8" s="132"/>
      <c r="H8" s="132"/>
      <c r="I8" s="1"/>
      <c r="J8" s="75" t="s">
        <v>12</v>
      </c>
      <c r="K8" s="128"/>
      <c r="L8" s="128"/>
      <c r="M8" s="128"/>
      <c r="N8" s="128"/>
      <c r="O8" s="128"/>
      <c r="P8" s="40"/>
      <c r="Q8" s="35"/>
      <c r="R8" s="35"/>
      <c r="S8" s="35"/>
      <c r="T8" s="35"/>
      <c r="U8" s="35" t="s">
        <v>28</v>
      </c>
      <c r="V8" s="35"/>
      <c r="W8" s="35"/>
      <c r="X8" s="35"/>
      <c r="Y8" s="35"/>
    </row>
    <row r="9" spans="1:25" ht="12">
      <c r="A9" s="131"/>
      <c r="B9" s="132"/>
      <c r="C9" s="132"/>
      <c r="D9" s="132"/>
      <c r="E9" s="132"/>
      <c r="F9" s="132"/>
      <c r="G9" s="132"/>
      <c r="H9" s="132"/>
      <c r="I9" s="1"/>
      <c r="J9" s="131"/>
      <c r="K9" s="132"/>
      <c r="L9" s="132"/>
      <c r="M9" s="132"/>
      <c r="N9" s="132"/>
      <c r="O9" s="132"/>
      <c r="P9" s="40"/>
      <c r="Q9" s="35"/>
      <c r="R9" s="35"/>
      <c r="S9" s="35"/>
      <c r="T9" s="35"/>
      <c r="U9" s="78" t="s">
        <v>29</v>
      </c>
      <c r="V9" s="35"/>
      <c r="W9" s="35"/>
      <c r="X9" s="35"/>
      <c r="Y9" s="35"/>
    </row>
    <row r="10" spans="1:25" ht="1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40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2">
      <c r="A11" s="35"/>
      <c r="B11" s="35"/>
      <c r="C11" s="35"/>
      <c r="D11" s="35"/>
      <c r="E11" s="35"/>
      <c r="F11" s="35"/>
      <c r="G11" s="74"/>
      <c r="H11" s="74"/>
      <c r="I11" s="82"/>
      <c r="J11" s="82"/>
      <c r="K11" s="82"/>
      <c r="L11" s="82"/>
      <c r="M11" s="82"/>
      <c r="N11" s="82"/>
      <c r="O11" s="82"/>
      <c r="P11" s="40"/>
      <c r="Q11" s="37" t="s">
        <v>30</v>
      </c>
      <c r="R11" s="35"/>
      <c r="S11" s="37" t="s">
        <v>31</v>
      </c>
      <c r="T11" s="35"/>
      <c r="U11" s="35"/>
      <c r="V11" s="35"/>
      <c r="W11" s="78" t="s">
        <v>32</v>
      </c>
      <c r="X11" s="35"/>
      <c r="Y11" s="35"/>
    </row>
    <row r="12" spans="1:25" ht="12">
      <c r="A12" s="82"/>
      <c r="B12" s="82"/>
      <c r="C12" s="82"/>
      <c r="D12" s="82"/>
      <c r="E12" s="82"/>
      <c r="F12" s="82"/>
      <c r="G12" s="10"/>
      <c r="H12" s="3" t="s">
        <v>33</v>
      </c>
      <c r="I12" s="3"/>
      <c r="J12" s="3"/>
      <c r="K12" s="3"/>
      <c r="L12" s="3"/>
      <c r="M12" s="3"/>
      <c r="N12" s="3"/>
      <c r="O12" s="15"/>
      <c r="P12" s="40"/>
      <c r="Q12" s="121"/>
      <c r="R12" s="35"/>
      <c r="S12" s="34"/>
      <c r="T12" s="35"/>
      <c r="U12" s="133"/>
      <c r="V12" s="133"/>
      <c r="W12" s="133"/>
      <c r="X12" s="133"/>
      <c r="Y12" s="133"/>
    </row>
    <row r="13" spans="1:25" ht="12">
      <c r="A13" s="82"/>
      <c r="B13" s="82"/>
      <c r="C13" s="82"/>
      <c r="D13" s="82"/>
      <c r="E13" s="82"/>
      <c r="F13" s="82"/>
      <c r="G13" s="22"/>
      <c r="H13" s="20"/>
      <c r="I13" s="20"/>
      <c r="J13" s="20"/>
      <c r="K13" s="20"/>
      <c r="L13" s="20"/>
      <c r="M13" s="20"/>
      <c r="N13" s="20"/>
      <c r="O13" s="23"/>
      <c r="P13" s="40"/>
      <c r="Q13" s="121"/>
      <c r="R13" s="35"/>
      <c r="S13" s="34"/>
      <c r="T13" s="35"/>
      <c r="U13" s="132"/>
      <c r="V13" s="132"/>
      <c r="W13" s="132"/>
      <c r="X13" s="132"/>
      <c r="Y13" s="132"/>
    </row>
    <row r="14" spans="1:25" ht="12">
      <c r="A14" s="82"/>
      <c r="B14" s="82"/>
      <c r="C14" s="82"/>
      <c r="D14" s="82"/>
      <c r="E14" s="82"/>
      <c r="F14" s="82"/>
      <c r="G14" s="22"/>
      <c r="H14" s="22"/>
      <c r="I14" s="20"/>
      <c r="J14" s="20"/>
      <c r="K14" s="20"/>
      <c r="L14" s="20"/>
      <c r="M14" s="20"/>
      <c r="N14" s="20"/>
      <c r="O14" s="23"/>
      <c r="P14" s="40"/>
      <c r="Q14" s="121"/>
      <c r="R14" s="35"/>
      <c r="S14" s="34"/>
      <c r="T14" s="35"/>
      <c r="U14" s="132"/>
      <c r="V14" s="132"/>
      <c r="W14" s="132"/>
      <c r="X14" s="132"/>
      <c r="Y14" s="132"/>
    </row>
    <row r="15" spans="1:25" ht="12">
      <c r="A15" s="82"/>
      <c r="B15" s="82"/>
      <c r="C15" s="82"/>
      <c r="D15" s="82"/>
      <c r="E15" s="82"/>
      <c r="F15" s="82"/>
      <c r="G15" s="22"/>
      <c r="H15" s="22"/>
      <c r="I15" s="22"/>
      <c r="J15" s="24"/>
      <c r="K15" s="24"/>
      <c r="L15" s="24"/>
      <c r="M15" s="24"/>
      <c r="N15" s="24"/>
      <c r="O15" s="25"/>
      <c r="P15" s="40"/>
      <c r="Q15" s="121"/>
      <c r="R15" s="35"/>
      <c r="S15" s="34"/>
      <c r="T15" s="35"/>
      <c r="U15" s="132"/>
      <c r="V15" s="132"/>
      <c r="W15" s="132"/>
      <c r="X15" s="132"/>
      <c r="Y15" s="132"/>
    </row>
    <row r="16" spans="1:25" ht="12">
      <c r="A16" s="82"/>
      <c r="B16" s="82"/>
      <c r="C16" s="82"/>
      <c r="D16" s="82"/>
      <c r="E16" s="82"/>
      <c r="F16" s="82"/>
      <c r="G16" s="22"/>
      <c r="H16" s="22"/>
      <c r="I16" s="22"/>
      <c r="J16" s="26"/>
      <c r="K16" s="27"/>
      <c r="L16" s="27"/>
      <c r="M16" s="27"/>
      <c r="N16" s="27"/>
      <c r="O16" s="28"/>
      <c r="P16" s="40"/>
      <c r="Q16" s="121"/>
      <c r="R16" s="35"/>
      <c r="S16" s="34"/>
      <c r="T16" s="35"/>
      <c r="U16" s="132"/>
      <c r="V16" s="132"/>
      <c r="W16" s="132"/>
      <c r="X16" s="132"/>
      <c r="Y16" s="132"/>
    </row>
    <row r="17" spans="1:25" ht="12">
      <c r="A17" s="82"/>
      <c r="B17" s="82"/>
      <c r="C17" s="82"/>
      <c r="D17" s="82"/>
      <c r="E17" s="82"/>
      <c r="F17" s="82"/>
      <c r="G17" s="22"/>
      <c r="H17" s="22"/>
      <c r="I17" s="22"/>
      <c r="J17" s="22"/>
      <c r="K17" s="26"/>
      <c r="L17" s="29"/>
      <c r="M17" s="29"/>
      <c r="N17" s="29"/>
      <c r="O17" s="30"/>
      <c r="P17" s="40"/>
      <c r="Q17" s="121"/>
      <c r="R17" s="35"/>
      <c r="S17" s="34"/>
      <c r="T17" s="35"/>
      <c r="U17" s="132"/>
      <c r="V17" s="132"/>
      <c r="W17" s="132"/>
      <c r="X17" s="132"/>
      <c r="Y17" s="132"/>
    </row>
    <row r="18" spans="1:25" ht="12">
      <c r="A18" s="82" t="s">
        <v>34</v>
      </c>
      <c r="B18" s="82"/>
      <c r="C18" s="82"/>
      <c r="D18" s="82"/>
      <c r="E18" s="82"/>
      <c r="F18" s="82"/>
      <c r="G18" s="31"/>
      <c r="H18" s="22"/>
      <c r="I18" s="22"/>
      <c r="J18" s="22"/>
      <c r="K18" s="22"/>
      <c r="L18" s="22"/>
      <c r="M18" s="21"/>
      <c r="N18" s="21"/>
      <c r="O18" s="25"/>
      <c r="P18" s="40"/>
      <c r="Q18" s="121"/>
      <c r="R18" s="35"/>
      <c r="S18" s="34"/>
      <c r="T18" s="35"/>
      <c r="U18" s="132"/>
      <c r="V18" s="132"/>
      <c r="W18" s="132"/>
      <c r="X18" s="132"/>
      <c r="Y18" s="132"/>
    </row>
    <row r="19" spans="1:25" ht="12.75" thickBot="1">
      <c r="A19" s="82" t="s">
        <v>35</v>
      </c>
      <c r="B19" s="82"/>
      <c r="C19" s="82"/>
      <c r="D19" s="82"/>
      <c r="E19" s="82"/>
      <c r="F19" s="82"/>
      <c r="G19" s="22"/>
      <c r="H19" s="22"/>
      <c r="I19" s="22"/>
      <c r="J19" s="22"/>
      <c r="K19" s="22"/>
      <c r="L19" s="22"/>
      <c r="M19" s="26"/>
      <c r="N19" s="27"/>
      <c r="O19" s="28"/>
      <c r="P19" s="40"/>
      <c r="Q19" s="121"/>
      <c r="R19" s="35"/>
      <c r="S19" s="34"/>
      <c r="T19" s="35"/>
      <c r="U19" s="132"/>
      <c r="V19" s="132"/>
      <c r="W19" s="132"/>
      <c r="X19" s="132"/>
      <c r="Y19" s="132"/>
    </row>
    <row r="20" spans="1:25" ht="12.75" thickTop="1">
      <c r="A20" s="8"/>
      <c r="B20" s="16"/>
      <c r="C20" s="17" t="s">
        <v>36</v>
      </c>
      <c r="D20" s="18"/>
      <c r="E20" s="18"/>
      <c r="F20" s="18"/>
      <c r="G20" s="120"/>
      <c r="H20" s="120"/>
      <c r="I20" s="120"/>
      <c r="J20" s="120"/>
      <c r="K20" s="120"/>
      <c r="L20" s="120"/>
      <c r="M20" s="120"/>
      <c r="N20" s="5" t="s">
        <v>37</v>
      </c>
      <c r="O20" s="11" t="s">
        <v>38</v>
      </c>
      <c r="P20" s="80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thickBot="1">
      <c r="A21" s="9" t="s">
        <v>39</v>
      </c>
      <c r="B21" s="19"/>
      <c r="C21" s="9" t="s">
        <v>40</v>
      </c>
      <c r="D21" s="19"/>
      <c r="E21" s="7"/>
      <c r="F21" s="7"/>
      <c r="G21" s="32"/>
      <c r="H21" s="32"/>
      <c r="I21" s="32"/>
      <c r="J21" s="32"/>
      <c r="K21" s="33"/>
      <c r="L21" s="32"/>
      <c r="M21" s="33"/>
      <c r="N21" s="6" t="s">
        <v>41</v>
      </c>
      <c r="O21" s="12" t="s">
        <v>42</v>
      </c>
      <c r="P21" s="80"/>
      <c r="Q21" s="35"/>
      <c r="R21" s="35"/>
      <c r="S21" s="35"/>
      <c r="T21" s="35"/>
      <c r="U21" s="78"/>
      <c r="V21" s="35"/>
      <c r="W21" s="35"/>
      <c r="X21" s="35"/>
      <c r="Y21" s="35"/>
    </row>
    <row r="22" spans="1:25" ht="13.5" thickBot="1" thickTop="1">
      <c r="A22" s="42"/>
      <c r="B22" s="43"/>
      <c r="C22" s="43"/>
      <c r="D22" s="43"/>
      <c r="E22" s="67" t="s">
        <v>81</v>
      </c>
      <c r="F22" s="67" t="s">
        <v>5</v>
      </c>
      <c r="G22" s="68" t="str">
        <f>IF(E23&amp;F23="X"," ","PERSONAL AUTO USAGE MAKE ONLY ONE CHOICE, MILES OR KILOMETERS  ")</f>
        <v> </v>
      </c>
      <c r="H22" s="66"/>
      <c r="I22" s="66"/>
      <c r="J22" s="66"/>
      <c r="K22" s="66"/>
      <c r="L22" s="66"/>
      <c r="M22" s="66"/>
      <c r="N22" s="44"/>
      <c r="O22" s="45"/>
      <c r="P22" s="40"/>
      <c r="Q22" s="35"/>
      <c r="R22" s="35"/>
      <c r="S22" s="35"/>
      <c r="T22" s="35"/>
      <c r="U22" s="78" t="s">
        <v>43</v>
      </c>
      <c r="V22" s="35"/>
      <c r="W22" s="35"/>
      <c r="X22" s="35"/>
      <c r="Y22" s="35"/>
    </row>
    <row r="23" spans="1:25" ht="13.5" thickBot="1" thickTop="1">
      <c r="A23" s="56" t="s">
        <v>82</v>
      </c>
      <c r="B23" s="107"/>
      <c r="C23" s="107"/>
      <c r="D23" s="107"/>
      <c r="E23" s="108"/>
      <c r="F23" s="108" t="s">
        <v>21</v>
      </c>
      <c r="G23" s="109"/>
      <c r="H23" s="109"/>
      <c r="I23" s="109"/>
      <c r="J23" s="109"/>
      <c r="K23" s="109"/>
      <c r="L23" s="109"/>
      <c r="M23" s="109"/>
      <c r="N23" s="50" t="str">
        <f>IF((E23="X")=(F23="X"),"NO","YES")</f>
        <v>YES</v>
      </c>
      <c r="O23" s="70"/>
      <c r="P23" s="40"/>
      <c r="Q23" s="35"/>
      <c r="R23" s="35"/>
      <c r="S23" s="35"/>
      <c r="T23" s="35"/>
      <c r="U23" s="78" t="s">
        <v>44</v>
      </c>
      <c r="V23" s="35"/>
      <c r="W23" s="35"/>
      <c r="X23" s="35"/>
      <c r="Y23" s="35"/>
    </row>
    <row r="24" spans="1:25" ht="13.5" thickBot="1" thickTop="1">
      <c r="A24" s="102" t="s">
        <v>2</v>
      </c>
      <c r="B24" s="103"/>
      <c r="C24" s="103"/>
      <c r="D24" s="103"/>
      <c r="E24" s="103"/>
      <c r="F24" s="104"/>
      <c r="G24" s="105">
        <f>IF($E$23="x",(G23*0.276),(G23*0.445))</f>
        <v>0</v>
      </c>
      <c r="H24" s="105">
        <f aca="true" t="shared" si="0" ref="H24:M24">IF($E$23="x",(H23*0.276),(H23*0.445))</f>
        <v>0</v>
      </c>
      <c r="I24" s="105">
        <f t="shared" si="0"/>
        <v>0</v>
      </c>
      <c r="J24" s="105">
        <f t="shared" si="0"/>
        <v>0</v>
      </c>
      <c r="K24" s="105">
        <f t="shared" si="0"/>
        <v>0</v>
      </c>
      <c r="L24" s="105">
        <f t="shared" si="0"/>
        <v>0</v>
      </c>
      <c r="M24" s="105">
        <f t="shared" si="0"/>
        <v>0</v>
      </c>
      <c r="N24" s="106">
        <f>IF(N23="yes",(SUM(Mileage_Miles)))</f>
        <v>0</v>
      </c>
      <c r="O24" s="51"/>
      <c r="P24" s="81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2.75" thickTop="1">
      <c r="A25" s="46" t="s">
        <v>45</v>
      </c>
      <c r="B25" s="47"/>
      <c r="C25" s="47"/>
      <c r="D25" s="47"/>
      <c r="E25" s="47"/>
      <c r="F25" s="47"/>
      <c r="G25" s="48" t="s">
        <v>8</v>
      </c>
      <c r="H25" s="48"/>
      <c r="I25" s="48"/>
      <c r="J25" s="48"/>
      <c r="K25" s="49"/>
      <c r="L25" s="48"/>
      <c r="M25" s="49"/>
      <c r="N25" s="50">
        <f>SUM(G25:M25)</f>
        <v>0</v>
      </c>
      <c r="O25" s="51" t="s">
        <v>8</v>
      </c>
      <c r="P25" s="81"/>
      <c r="Q25" s="35"/>
      <c r="R25" s="35"/>
      <c r="S25" s="35"/>
      <c r="T25" s="35"/>
      <c r="U25" s="78" t="s">
        <v>46</v>
      </c>
      <c r="V25" s="35"/>
      <c r="W25" s="35"/>
      <c r="X25" s="35"/>
      <c r="Y25" s="35"/>
    </row>
    <row r="26" spans="1:25" ht="12">
      <c r="A26" s="46" t="s">
        <v>47</v>
      </c>
      <c r="B26" s="47"/>
      <c r="C26" s="47"/>
      <c r="D26" s="47"/>
      <c r="E26" s="47"/>
      <c r="F26" s="47"/>
      <c r="G26" s="48"/>
      <c r="H26" s="48"/>
      <c r="I26" s="48"/>
      <c r="J26" s="48"/>
      <c r="K26" s="49"/>
      <c r="L26" s="48"/>
      <c r="M26" s="49"/>
      <c r="N26" s="50">
        <f aca="true" t="shared" si="1" ref="N26:N34">SUM(G26:M26)</f>
        <v>0</v>
      </c>
      <c r="O26" s="51"/>
      <c r="P26" s="81"/>
      <c r="Q26" s="37" t="s">
        <v>30</v>
      </c>
      <c r="R26" s="37"/>
      <c r="S26" s="37" t="s">
        <v>48</v>
      </c>
      <c r="T26" s="37"/>
      <c r="U26" s="37" t="s">
        <v>49</v>
      </c>
      <c r="V26" s="37"/>
      <c r="W26" s="37" t="s">
        <v>50</v>
      </c>
      <c r="X26" s="37"/>
      <c r="Y26" s="37" t="s">
        <v>51</v>
      </c>
    </row>
    <row r="27" spans="1:25" ht="12">
      <c r="A27" s="46" t="s">
        <v>52</v>
      </c>
      <c r="B27" s="47"/>
      <c r="C27" s="47"/>
      <c r="D27" s="47"/>
      <c r="E27" s="47"/>
      <c r="F27" s="47"/>
      <c r="G27" s="48" t="s">
        <v>8</v>
      </c>
      <c r="H27" s="48"/>
      <c r="I27" s="48"/>
      <c r="J27" s="48"/>
      <c r="K27" s="49"/>
      <c r="L27" s="48"/>
      <c r="M27" s="49"/>
      <c r="N27" s="50">
        <f t="shared" si="1"/>
        <v>0</v>
      </c>
      <c r="O27" s="51" t="s">
        <v>8</v>
      </c>
      <c r="P27" s="81"/>
      <c r="Q27" s="38"/>
      <c r="R27" s="35"/>
      <c r="S27" s="79"/>
      <c r="T27" s="35"/>
      <c r="U27" s="79"/>
      <c r="V27" s="35"/>
      <c r="W27" s="79"/>
      <c r="X27" s="35"/>
      <c r="Y27" s="79"/>
    </row>
    <row r="28" spans="1:25" ht="12">
      <c r="A28" s="46" t="s">
        <v>53</v>
      </c>
      <c r="B28" s="47"/>
      <c r="C28" s="47"/>
      <c r="D28" s="47"/>
      <c r="E28" s="47"/>
      <c r="F28" s="47"/>
      <c r="G28" s="48" t="s">
        <v>8</v>
      </c>
      <c r="H28" s="48"/>
      <c r="I28" s="48"/>
      <c r="J28" s="48"/>
      <c r="K28" s="49"/>
      <c r="L28" s="48"/>
      <c r="M28" s="49"/>
      <c r="N28" s="50">
        <f t="shared" si="1"/>
        <v>0</v>
      </c>
      <c r="O28" s="51" t="s">
        <v>8</v>
      </c>
      <c r="P28" s="81"/>
      <c r="Q28" s="69">
        <f>Date1</f>
        <v>0</v>
      </c>
      <c r="R28" s="35"/>
      <c r="S28" s="34"/>
      <c r="T28" s="35"/>
      <c r="U28" s="34"/>
      <c r="V28" s="35"/>
      <c r="W28" s="34"/>
      <c r="X28" s="35"/>
      <c r="Y28" s="34"/>
    </row>
    <row r="29" spans="1:25" ht="12">
      <c r="A29" s="46" t="s">
        <v>54</v>
      </c>
      <c r="B29" s="47"/>
      <c r="C29" s="47"/>
      <c r="D29" s="47"/>
      <c r="E29" s="47"/>
      <c r="F29" s="47"/>
      <c r="G29" s="54">
        <f>SUM(MealsDay1)</f>
        <v>0</v>
      </c>
      <c r="H29" s="54">
        <f>SUM(MealsDay2)</f>
        <v>0</v>
      </c>
      <c r="I29" s="54">
        <f>SUM(MealsDay3)</f>
        <v>0</v>
      </c>
      <c r="J29" s="54">
        <f>SUM(MealsDay4)</f>
        <v>0</v>
      </c>
      <c r="K29" s="54">
        <f>SUM(MealsDay5)</f>
        <v>0</v>
      </c>
      <c r="L29" s="54">
        <f>SUM(MealsDay6)</f>
        <v>0</v>
      </c>
      <c r="M29" s="54">
        <f>SUM(MealsDay7)</f>
        <v>0</v>
      </c>
      <c r="N29" s="50">
        <f t="shared" si="1"/>
        <v>0</v>
      </c>
      <c r="O29" s="51"/>
      <c r="P29" s="81"/>
      <c r="Q29" s="69">
        <f>Date2</f>
        <v>0</v>
      </c>
      <c r="R29" s="35"/>
      <c r="S29" s="34"/>
      <c r="T29" s="35"/>
      <c r="U29" s="34"/>
      <c r="V29" s="35"/>
      <c r="W29" s="34"/>
      <c r="X29" s="35"/>
      <c r="Y29" s="34"/>
    </row>
    <row r="30" spans="1:25" ht="12">
      <c r="A30" s="46" t="s">
        <v>55</v>
      </c>
      <c r="B30" s="47"/>
      <c r="C30" s="47"/>
      <c r="D30" s="47"/>
      <c r="E30" s="47"/>
      <c r="F30" s="47"/>
      <c r="G30" s="71">
        <f>GuestsDay1</f>
        <v>0</v>
      </c>
      <c r="H30" s="71">
        <f>GuestsDay2</f>
        <v>0</v>
      </c>
      <c r="I30" s="71">
        <f>GuestsDay3</f>
        <v>0</v>
      </c>
      <c r="J30" s="71">
        <f>GuestsDay4</f>
        <v>0</v>
      </c>
      <c r="K30" s="72">
        <f>GuestsDay5</f>
        <v>0</v>
      </c>
      <c r="L30" s="71">
        <f>GuestsDay6</f>
        <v>0</v>
      </c>
      <c r="M30" s="72">
        <f>GuestsDay7</f>
        <v>0</v>
      </c>
      <c r="N30" s="50">
        <f t="shared" si="1"/>
        <v>0</v>
      </c>
      <c r="O30" s="51" t="s">
        <v>8</v>
      </c>
      <c r="P30" s="81"/>
      <c r="Q30" s="69">
        <f>Date3</f>
        <v>0</v>
      </c>
      <c r="R30" s="35"/>
      <c r="S30" s="34"/>
      <c r="T30" s="35"/>
      <c r="U30" s="34"/>
      <c r="V30" s="35"/>
      <c r="W30" s="34"/>
      <c r="X30" s="35"/>
      <c r="Y30" s="34"/>
    </row>
    <row r="31" spans="1:25" ht="12">
      <c r="A31" s="46" t="s">
        <v>56</v>
      </c>
      <c r="B31" s="47"/>
      <c r="C31" s="47"/>
      <c r="D31" s="47"/>
      <c r="E31" s="47"/>
      <c r="F31" s="47"/>
      <c r="G31" s="48"/>
      <c r="H31" s="48"/>
      <c r="I31" s="48"/>
      <c r="J31" s="48"/>
      <c r="K31" s="49"/>
      <c r="L31" s="48"/>
      <c r="M31" s="49"/>
      <c r="N31" s="50">
        <f t="shared" si="1"/>
        <v>0</v>
      </c>
      <c r="O31" s="51"/>
      <c r="P31" s="81"/>
      <c r="Q31" s="69">
        <f>Date4</f>
        <v>0</v>
      </c>
      <c r="R31" s="35"/>
      <c r="S31" s="34"/>
      <c r="T31" s="35"/>
      <c r="U31" s="34"/>
      <c r="V31" s="35"/>
      <c r="W31" s="34"/>
      <c r="X31" s="35"/>
      <c r="Y31" s="34"/>
    </row>
    <row r="32" spans="1:25" ht="12">
      <c r="A32" s="46" t="s">
        <v>57</v>
      </c>
      <c r="B32" s="47"/>
      <c r="C32" s="47"/>
      <c r="D32" s="47"/>
      <c r="E32" s="47"/>
      <c r="F32" s="47"/>
      <c r="G32" s="48"/>
      <c r="H32" s="48"/>
      <c r="I32" s="48"/>
      <c r="J32" s="48"/>
      <c r="K32" s="49"/>
      <c r="L32" s="48"/>
      <c r="M32" s="49"/>
      <c r="N32" s="50">
        <f t="shared" si="1"/>
        <v>0</v>
      </c>
      <c r="O32" s="51"/>
      <c r="P32" s="81"/>
      <c r="Q32" s="69">
        <f>Date5</f>
        <v>0</v>
      </c>
      <c r="R32" s="35"/>
      <c r="S32" s="34"/>
      <c r="T32" s="35"/>
      <c r="U32" s="34"/>
      <c r="V32" s="35"/>
      <c r="W32" s="34"/>
      <c r="X32" s="35"/>
      <c r="Y32" s="34"/>
    </row>
    <row r="33" spans="1:25" ht="12">
      <c r="A33" s="46" t="s">
        <v>58</v>
      </c>
      <c r="B33" s="47"/>
      <c r="C33" s="47"/>
      <c r="D33" s="47"/>
      <c r="E33" s="47"/>
      <c r="F33" s="47"/>
      <c r="G33" s="48"/>
      <c r="H33" s="48"/>
      <c r="I33" s="48"/>
      <c r="J33" s="48"/>
      <c r="K33" s="49"/>
      <c r="L33" s="48"/>
      <c r="M33" s="49"/>
      <c r="N33" s="50">
        <f t="shared" si="1"/>
        <v>0</v>
      </c>
      <c r="O33" s="51"/>
      <c r="P33" s="81"/>
      <c r="Q33" s="69">
        <f>Date6</f>
        <v>0</v>
      </c>
      <c r="R33" s="35"/>
      <c r="S33" s="34"/>
      <c r="T33" s="35"/>
      <c r="U33" s="34"/>
      <c r="V33" s="35"/>
      <c r="W33" s="34"/>
      <c r="X33" s="35"/>
      <c r="Y33" s="34"/>
    </row>
    <row r="34" spans="1:25" ht="12">
      <c r="A34" s="46" t="s">
        <v>59</v>
      </c>
      <c r="B34" s="47"/>
      <c r="C34" s="47"/>
      <c r="D34" s="47"/>
      <c r="E34" s="47"/>
      <c r="F34" s="47"/>
      <c r="G34" s="48" t="s">
        <v>8</v>
      </c>
      <c r="H34" s="48"/>
      <c r="I34" s="48"/>
      <c r="J34" s="48"/>
      <c r="K34" s="49"/>
      <c r="L34" s="48"/>
      <c r="M34" s="49"/>
      <c r="N34" s="50">
        <f t="shared" si="1"/>
        <v>0</v>
      </c>
      <c r="O34" s="51" t="s">
        <v>8</v>
      </c>
      <c r="P34" s="81"/>
      <c r="Q34" s="69">
        <f>Date7</f>
        <v>0</v>
      </c>
      <c r="R34" s="35"/>
      <c r="S34" s="34"/>
      <c r="T34" s="35"/>
      <c r="U34" s="34"/>
      <c r="V34" s="35"/>
      <c r="W34" s="34"/>
      <c r="X34" s="35"/>
      <c r="Y34" s="34"/>
    </row>
    <row r="35" spans="1:25" ht="12">
      <c r="A35" s="55" t="s">
        <v>60</v>
      </c>
      <c r="B35" s="47"/>
      <c r="C35" s="47"/>
      <c r="D35" s="47"/>
      <c r="E35" s="47"/>
      <c r="F35" s="47"/>
      <c r="G35" s="54">
        <f aca="true" t="shared" si="2" ref="G35:M35">SUM(G24:G34)</f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54">
        <f t="shared" si="2"/>
        <v>0</v>
      </c>
      <c r="M35" s="54">
        <f t="shared" si="2"/>
        <v>0</v>
      </c>
      <c r="N35" s="50">
        <f>SUM(N25:N34)</f>
        <v>0</v>
      </c>
      <c r="O35" s="54">
        <f>SUM(O24:O34)/N36</f>
        <v>0</v>
      </c>
      <c r="P35" s="81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116" t="s">
        <v>62</v>
      </c>
      <c r="L36" s="117"/>
      <c r="M36" s="117"/>
      <c r="N36" s="118">
        <v>1</v>
      </c>
      <c r="O36" s="57"/>
      <c r="P36" s="40"/>
      <c r="Q36" s="35"/>
      <c r="R36" s="35"/>
      <c r="S36" s="35"/>
      <c r="T36" s="35"/>
      <c r="U36" s="78" t="s">
        <v>61</v>
      </c>
      <c r="V36" s="35"/>
      <c r="W36" s="35"/>
      <c r="X36" s="35"/>
      <c r="Y36" s="35"/>
    </row>
    <row r="37" spans="1:25" ht="12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6" t="s">
        <v>63</v>
      </c>
      <c r="L37" s="107"/>
      <c r="M37" s="47"/>
      <c r="N37" s="50">
        <f>SUM(N35/N36)</f>
        <v>0</v>
      </c>
      <c r="O37" s="57"/>
      <c r="P37" s="40"/>
      <c r="Q37" s="35"/>
      <c r="R37" s="35"/>
      <c r="S37" s="35"/>
      <c r="T37" s="35"/>
      <c r="U37" s="78" t="s">
        <v>46</v>
      </c>
      <c r="V37" s="35"/>
      <c r="W37" s="35"/>
      <c r="X37" s="35"/>
      <c r="Y37" s="35"/>
    </row>
    <row r="38" spans="1:25" ht="12">
      <c r="A38" s="56"/>
      <c r="B38" s="57"/>
      <c r="C38" s="57"/>
      <c r="D38" s="57"/>
      <c r="E38" s="57"/>
      <c r="F38" s="57"/>
      <c r="G38" s="57"/>
      <c r="H38" s="57"/>
      <c r="I38" s="57"/>
      <c r="J38" s="58" t="s">
        <v>10</v>
      </c>
      <c r="K38" s="58"/>
      <c r="L38" s="126"/>
      <c r="M38" s="127" t="s">
        <v>11</v>
      </c>
      <c r="N38" s="50">
        <f>SUM(N24:N24)</f>
        <v>0</v>
      </c>
      <c r="O38" s="125">
        <f>N24*N36</f>
        <v>0</v>
      </c>
      <c r="P38" s="40"/>
      <c r="Q38" s="35"/>
      <c r="R38" s="35"/>
      <c r="S38" s="35"/>
      <c r="T38" s="35"/>
      <c r="U38" s="78"/>
      <c r="V38" s="35"/>
      <c r="W38" s="35"/>
      <c r="X38" s="35"/>
      <c r="Y38" s="35"/>
    </row>
    <row r="39" spans="1:25" ht="12">
      <c r="A39" s="58" t="s">
        <v>64</v>
      </c>
      <c r="B39" s="59"/>
      <c r="C39" s="59"/>
      <c r="D39" s="59"/>
      <c r="E39" s="59"/>
      <c r="F39" s="59"/>
      <c r="G39" s="59"/>
      <c r="H39" s="59"/>
      <c r="I39" s="59"/>
      <c r="J39" s="59"/>
      <c r="K39" s="46" t="s">
        <v>3</v>
      </c>
      <c r="L39" s="47"/>
      <c r="M39" s="47"/>
      <c r="N39" s="50">
        <f>SUM(-O35)</f>
        <v>0</v>
      </c>
      <c r="O39" s="57"/>
      <c r="P39" s="40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.75" thickBot="1">
      <c r="A40" s="98" t="s">
        <v>7</v>
      </c>
      <c r="B40" s="92"/>
      <c r="C40" s="96"/>
      <c r="D40" s="96"/>
      <c r="E40" s="96"/>
      <c r="F40" s="96"/>
      <c r="G40" s="96"/>
      <c r="H40" s="96"/>
      <c r="I40" s="96"/>
      <c r="J40" s="96"/>
      <c r="K40" s="46" t="s">
        <v>4</v>
      </c>
      <c r="L40" s="47"/>
      <c r="M40" s="47"/>
      <c r="N40" s="61">
        <v>0</v>
      </c>
      <c r="O40" s="57"/>
      <c r="P40" s="40"/>
      <c r="Q40" s="78" t="s">
        <v>30</v>
      </c>
      <c r="R40" s="35"/>
      <c r="S40" s="78" t="s">
        <v>65</v>
      </c>
      <c r="T40" s="35"/>
      <c r="U40" s="35"/>
      <c r="V40" s="35"/>
      <c r="W40" s="78" t="s">
        <v>66</v>
      </c>
      <c r="X40" s="35"/>
      <c r="Y40" s="35"/>
    </row>
    <row r="41" spans="1:25" ht="13.5" thickBot="1" thickTop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116" t="s">
        <v>6</v>
      </c>
      <c r="L41" s="117"/>
      <c r="M41" s="117"/>
      <c r="N41" s="119">
        <f>N35-SUM(O25:O34)+(N40*N36)+O38</f>
        <v>0</v>
      </c>
      <c r="O41" s="57"/>
      <c r="P41" s="40"/>
      <c r="Q41" s="38"/>
      <c r="R41" s="35"/>
      <c r="S41" s="79"/>
      <c r="T41" s="35"/>
      <c r="U41" s="134"/>
      <c r="V41" s="134"/>
      <c r="W41" s="134"/>
      <c r="X41" s="134"/>
      <c r="Y41" s="134"/>
    </row>
    <row r="42" spans="1:25" ht="13.5" thickBot="1" thickTop="1">
      <c r="A42" s="60" t="s">
        <v>68</v>
      </c>
      <c r="B42" s="92"/>
      <c r="C42" s="96"/>
      <c r="D42" s="96"/>
      <c r="E42" s="96"/>
      <c r="F42" s="96"/>
      <c r="G42" s="96"/>
      <c r="H42" s="96"/>
      <c r="I42" s="96"/>
      <c r="J42" s="96"/>
      <c r="K42" s="46" t="s">
        <v>67</v>
      </c>
      <c r="L42" s="47"/>
      <c r="M42" s="47"/>
      <c r="N42" s="62">
        <f>SUM(N37:N40)</f>
        <v>0</v>
      </c>
      <c r="O42" s="57"/>
      <c r="P42" s="40"/>
      <c r="Q42" s="69">
        <f>Date1</f>
        <v>0</v>
      </c>
      <c r="R42" s="35"/>
      <c r="S42" s="34"/>
      <c r="T42" s="35"/>
      <c r="U42" s="132"/>
      <c r="V42" s="132"/>
      <c r="W42" s="132"/>
      <c r="X42" s="132"/>
      <c r="Y42" s="132"/>
    </row>
    <row r="43" spans="1:25" ht="12.75" thickTop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9"/>
      <c r="L43" s="99"/>
      <c r="M43" s="99"/>
      <c r="N43" s="94"/>
      <c r="O43" s="57"/>
      <c r="P43" s="40"/>
      <c r="Q43" s="69">
        <f>Date2</f>
        <v>0</v>
      </c>
      <c r="R43" s="35"/>
      <c r="S43" s="34"/>
      <c r="T43" s="35"/>
      <c r="U43" s="132"/>
      <c r="V43" s="132"/>
      <c r="W43" s="132"/>
      <c r="X43" s="132"/>
      <c r="Y43" s="132"/>
    </row>
    <row r="44" spans="1:25" ht="12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  <c r="O44" s="57"/>
      <c r="P44" s="40"/>
      <c r="Q44" s="69">
        <f>Date3</f>
        <v>0</v>
      </c>
      <c r="R44" s="35"/>
      <c r="S44" s="34"/>
      <c r="T44" s="35"/>
      <c r="U44" s="132"/>
      <c r="V44" s="132"/>
      <c r="W44" s="132"/>
      <c r="X44" s="132"/>
      <c r="Y44" s="132"/>
    </row>
    <row r="45" spans="1:25" ht="12">
      <c r="A45" s="60" t="s">
        <v>69</v>
      </c>
      <c r="B45" s="92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7"/>
      <c r="O45" s="57"/>
      <c r="P45" s="40"/>
      <c r="Q45" s="69">
        <f>Date4</f>
        <v>0</v>
      </c>
      <c r="R45" s="35"/>
      <c r="S45" s="34"/>
      <c r="T45" s="35"/>
      <c r="U45" s="132"/>
      <c r="V45" s="132"/>
      <c r="W45" s="132"/>
      <c r="X45" s="132"/>
      <c r="Y45" s="132"/>
    </row>
    <row r="46" spans="1:25" ht="12.75" thickBo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96"/>
      <c r="L46" s="96"/>
      <c r="M46" s="96"/>
      <c r="N46" s="97"/>
      <c r="O46" s="57"/>
      <c r="P46" s="40"/>
      <c r="Q46" s="69">
        <f>Date5</f>
        <v>0</v>
      </c>
      <c r="R46" s="35"/>
      <c r="S46" s="34"/>
      <c r="T46" s="35"/>
      <c r="U46" s="132"/>
      <c r="V46" s="132"/>
      <c r="W46" s="132"/>
      <c r="X46" s="132"/>
      <c r="Y46" s="132"/>
    </row>
    <row r="47" spans="1:25" ht="12.75" thickBot="1">
      <c r="A47" s="63"/>
      <c r="B47" s="64"/>
      <c r="C47" s="64"/>
      <c r="D47" s="64"/>
      <c r="E47" s="64"/>
      <c r="F47" s="64"/>
      <c r="G47" s="64"/>
      <c r="H47" s="65" t="s">
        <v>70</v>
      </c>
      <c r="I47" s="65" t="s">
        <v>71</v>
      </c>
      <c r="J47" s="65" t="s">
        <v>72</v>
      </c>
      <c r="K47" s="65" t="s">
        <v>73</v>
      </c>
      <c r="L47" s="65" t="s">
        <v>74</v>
      </c>
      <c r="M47" s="64"/>
      <c r="N47" s="113" t="s">
        <v>75</v>
      </c>
      <c r="O47" s="57"/>
      <c r="P47" s="40"/>
      <c r="Q47" s="69">
        <f>Date6</f>
        <v>0</v>
      </c>
      <c r="R47" s="35"/>
      <c r="S47" s="34"/>
      <c r="T47" s="35"/>
      <c r="U47" s="132"/>
      <c r="V47" s="132"/>
      <c r="W47" s="132"/>
      <c r="X47" s="132"/>
      <c r="Y47" s="132"/>
    </row>
    <row r="48" spans="1:25" ht="12">
      <c r="A48" s="52"/>
      <c r="B48" s="53"/>
      <c r="C48" s="53"/>
      <c r="D48" s="53"/>
      <c r="E48" s="53"/>
      <c r="F48" s="53"/>
      <c r="G48" s="53"/>
      <c r="H48" s="73" t="s">
        <v>8</v>
      </c>
      <c r="I48" s="73" t="s">
        <v>8</v>
      </c>
      <c r="J48" s="73" t="s">
        <v>8</v>
      </c>
      <c r="K48" s="73" t="s">
        <v>8</v>
      </c>
      <c r="L48" s="73" t="s">
        <v>8</v>
      </c>
      <c r="M48" s="73" t="s">
        <v>8</v>
      </c>
      <c r="N48" s="122" t="s">
        <v>8</v>
      </c>
      <c r="O48" s="57"/>
      <c r="P48" s="40"/>
      <c r="Q48" s="69">
        <f>Date7</f>
        <v>0</v>
      </c>
      <c r="R48" s="35"/>
      <c r="S48" s="34"/>
      <c r="T48" s="35"/>
      <c r="U48" s="132"/>
      <c r="V48" s="132"/>
      <c r="W48" s="132"/>
      <c r="X48" s="132"/>
      <c r="Y48" s="132"/>
    </row>
    <row r="49" spans="1:25" ht="12">
      <c r="A49" s="52"/>
      <c r="B49" s="53"/>
      <c r="C49" s="53"/>
      <c r="D49" s="53"/>
      <c r="E49" s="53"/>
      <c r="F49" s="53"/>
      <c r="G49" s="53"/>
      <c r="H49" s="73" t="s">
        <v>8</v>
      </c>
      <c r="I49" s="73" t="s">
        <v>8</v>
      </c>
      <c r="J49" s="73" t="s">
        <v>8</v>
      </c>
      <c r="K49" s="73" t="s">
        <v>8</v>
      </c>
      <c r="L49" s="73" t="s">
        <v>8</v>
      </c>
      <c r="M49" s="73" t="s">
        <v>8</v>
      </c>
      <c r="N49" s="123" t="s">
        <v>19</v>
      </c>
      <c r="O49" s="57"/>
      <c r="P49" s="40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">
      <c r="A50" s="52"/>
      <c r="B50" s="53"/>
      <c r="C50" s="53"/>
      <c r="D50" s="53"/>
      <c r="E50" s="53"/>
      <c r="F50" s="53"/>
      <c r="G50" s="53"/>
      <c r="H50" s="73" t="s">
        <v>8</v>
      </c>
      <c r="I50" s="73" t="s">
        <v>8</v>
      </c>
      <c r="J50" s="73" t="s">
        <v>8</v>
      </c>
      <c r="K50" s="73" t="s">
        <v>8</v>
      </c>
      <c r="L50" s="73" t="s">
        <v>8</v>
      </c>
      <c r="M50" s="73" t="s">
        <v>8</v>
      </c>
      <c r="N50" s="123" t="s">
        <v>8</v>
      </c>
      <c r="O50" s="57"/>
      <c r="P50" s="40"/>
      <c r="Q50" s="35"/>
      <c r="R50" s="35"/>
      <c r="S50" s="35"/>
      <c r="T50" s="35"/>
      <c r="U50" s="78" t="s">
        <v>57</v>
      </c>
      <c r="V50" s="35"/>
      <c r="W50" s="35"/>
      <c r="X50" s="35"/>
      <c r="Y50" s="35"/>
    </row>
    <row r="51" spans="1:25" ht="12">
      <c r="A51" s="52"/>
      <c r="B51" s="53"/>
      <c r="C51" s="53"/>
      <c r="D51" s="53"/>
      <c r="E51" s="53"/>
      <c r="F51" s="53"/>
      <c r="G51" s="53"/>
      <c r="H51" s="73" t="s">
        <v>8</v>
      </c>
      <c r="I51" s="73" t="s">
        <v>8</v>
      </c>
      <c r="J51" s="73" t="s">
        <v>8</v>
      </c>
      <c r="K51" s="73" t="s">
        <v>8</v>
      </c>
      <c r="L51" s="73" t="s">
        <v>8</v>
      </c>
      <c r="M51" s="73" t="s">
        <v>8</v>
      </c>
      <c r="N51" s="123" t="s">
        <v>8</v>
      </c>
      <c r="O51" s="57"/>
      <c r="P51" s="40"/>
      <c r="Q51" s="35"/>
      <c r="R51" s="35"/>
      <c r="S51" s="35"/>
      <c r="T51" s="35"/>
      <c r="U51" s="78" t="s">
        <v>76</v>
      </c>
      <c r="V51" s="35"/>
      <c r="W51" s="35"/>
      <c r="X51" s="35"/>
      <c r="Y51" s="35"/>
    </row>
    <row r="52" spans="1:25" ht="12">
      <c r="A52" s="114"/>
      <c r="H52" s="73" t="s">
        <v>8</v>
      </c>
      <c r="I52" s="73" t="s">
        <v>8</v>
      </c>
      <c r="J52" s="73" t="s">
        <v>8</v>
      </c>
      <c r="K52" s="73" t="s">
        <v>8</v>
      </c>
      <c r="L52" s="73" t="s">
        <v>8</v>
      </c>
      <c r="M52" s="73" t="s">
        <v>8</v>
      </c>
      <c r="N52" s="123" t="s">
        <v>8</v>
      </c>
      <c r="O52" s="57"/>
      <c r="P52" s="40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.75" thickBot="1">
      <c r="A53" s="114"/>
      <c r="B53" s="112"/>
      <c r="C53" s="112"/>
      <c r="D53" s="112"/>
      <c r="E53" s="112"/>
      <c r="F53" s="112"/>
      <c r="G53" s="112"/>
      <c r="H53" s="73" t="s">
        <v>8</v>
      </c>
      <c r="I53" s="73" t="s">
        <v>8</v>
      </c>
      <c r="J53" s="73" t="s">
        <v>8</v>
      </c>
      <c r="K53" s="115" t="s">
        <v>8</v>
      </c>
      <c r="L53" s="115" t="s">
        <v>8</v>
      </c>
      <c r="M53" s="73" t="s">
        <v>8</v>
      </c>
      <c r="N53" s="123" t="s">
        <v>8</v>
      </c>
      <c r="O53" s="57"/>
      <c r="P53" s="40"/>
      <c r="Q53" s="78" t="s">
        <v>30</v>
      </c>
      <c r="R53" s="35"/>
      <c r="S53" s="78" t="s">
        <v>65</v>
      </c>
      <c r="T53" s="35"/>
      <c r="U53" s="35"/>
      <c r="V53" s="35"/>
      <c r="W53" s="78" t="s">
        <v>66</v>
      </c>
      <c r="X53" s="35"/>
      <c r="Y53" s="35"/>
    </row>
    <row r="54" spans="1:25" ht="13.5" thickBot="1" thickTop="1">
      <c r="A54" s="83"/>
      <c r="B54" s="84"/>
      <c r="C54" s="84"/>
      <c r="D54" s="84"/>
      <c r="E54" s="84"/>
      <c r="F54" s="84"/>
      <c r="G54" s="84"/>
      <c r="H54" s="84" t="s">
        <v>77</v>
      </c>
      <c r="I54" s="84"/>
      <c r="J54" s="84"/>
      <c r="K54" s="84"/>
      <c r="L54" s="84"/>
      <c r="M54" s="84"/>
      <c r="N54" s="124">
        <f>SUM(N48:N53)</f>
        <v>0</v>
      </c>
      <c r="O54" s="57"/>
      <c r="P54" s="40"/>
      <c r="Q54" s="91"/>
      <c r="R54" s="35"/>
      <c r="S54" s="34"/>
      <c r="T54" s="35"/>
      <c r="U54" s="133"/>
      <c r="V54" s="133"/>
      <c r="W54" s="133"/>
      <c r="X54" s="133"/>
      <c r="Y54" s="133"/>
    </row>
    <row r="55" spans="1:25" ht="12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  <c r="O55" s="57"/>
      <c r="P55" s="40"/>
      <c r="Q55" s="89"/>
      <c r="R55" s="35"/>
      <c r="S55" s="34"/>
      <c r="T55" s="35"/>
      <c r="U55" s="132"/>
      <c r="V55" s="132"/>
      <c r="W55" s="132"/>
      <c r="X55" s="132"/>
      <c r="Y55" s="132"/>
    </row>
    <row r="56" spans="1:25" ht="12">
      <c r="A56" s="52" t="s">
        <v>80</v>
      </c>
      <c r="B56" s="111"/>
      <c r="C56" s="93"/>
      <c r="D56" s="93"/>
      <c r="E56" s="93"/>
      <c r="F56" s="93"/>
      <c r="G56" s="47" t="s">
        <v>78</v>
      </c>
      <c r="H56" s="47"/>
      <c r="I56" s="93"/>
      <c r="J56" s="93"/>
      <c r="K56" s="93"/>
      <c r="L56" s="47" t="s">
        <v>30</v>
      </c>
      <c r="M56" s="129"/>
      <c r="N56" s="130"/>
      <c r="O56" s="57"/>
      <c r="P56" s="40"/>
      <c r="Q56" s="89"/>
      <c r="R56" s="35"/>
      <c r="S56" s="34"/>
      <c r="T56" s="35"/>
      <c r="U56" s="132"/>
      <c r="V56" s="132"/>
      <c r="W56" s="132"/>
      <c r="X56" s="132"/>
      <c r="Y56" s="132"/>
    </row>
    <row r="57" spans="1:25" ht="12">
      <c r="A57" s="85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7"/>
      <c r="O57" s="57"/>
      <c r="P57" s="40"/>
      <c r="Q57" s="89"/>
      <c r="R57" s="35"/>
      <c r="S57" s="34"/>
      <c r="T57" s="35"/>
      <c r="U57" s="132"/>
      <c r="V57" s="132"/>
      <c r="W57" s="132"/>
      <c r="X57" s="132"/>
      <c r="Y57" s="132"/>
    </row>
    <row r="58" spans="1:25" ht="12">
      <c r="A58" s="46" t="s">
        <v>79</v>
      </c>
      <c r="B58" s="110"/>
      <c r="C58" s="93"/>
      <c r="D58" s="93"/>
      <c r="E58" s="93"/>
      <c r="F58" s="93"/>
      <c r="G58" s="47" t="s">
        <v>79</v>
      </c>
      <c r="H58" s="47"/>
      <c r="I58" s="93"/>
      <c r="J58" s="93"/>
      <c r="K58" s="93"/>
      <c r="L58" s="47" t="s">
        <v>30</v>
      </c>
      <c r="M58" s="129"/>
      <c r="N58" s="130"/>
      <c r="O58" s="57"/>
      <c r="P58" s="40"/>
      <c r="Q58" s="89"/>
      <c r="R58" s="35"/>
      <c r="S58" s="34"/>
      <c r="T58" s="35"/>
      <c r="U58" s="132"/>
      <c r="V58" s="132"/>
      <c r="W58" s="132"/>
      <c r="X58" s="132"/>
      <c r="Y58" s="132"/>
    </row>
    <row r="59" spans="16:25" ht="12">
      <c r="P59" s="40"/>
      <c r="Q59" s="89"/>
      <c r="R59" s="35"/>
      <c r="S59" s="34"/>
      <c r="T59" s="35"/>
      <c r="U59" s="132"/>
      <c r="V59" s="132"/>
      <c r="W59" s="132"/>
      <c r="X59" s="132"/>
      <c r="Y59" s="132"/>
    </row>
    <row r="60" spans="16:25" ht="12">
      <c r="P60" s="40"/>
      <c r="Q60" s="89"/>
      <c r="R60" s="35"/>
      <c r="S60" s="34"/>
      <c r="T60" s="35"/>
      <c r="U60" s="132"/>
      <c r="V60" s="132"/>
      <c r="W60" s="132"/>
      <c r="X60" s="132"/>
      <c r="Y60" s="132"/>
    </row>
    <row r="61" spans="16:25" ht="12">
      <c r="P61" s="40"/>
      <c r="Q61" s="89"/>
      <c r="R61" s="35"/>
      <c r="S61" s="34"/>
      <c r="T61" s="35"/>
      <c r="U61" s="132"/>
      <c r="V61" s="132"/>
      <c r="W61" s="132"/>
      <c r="X61" s="132"/>
      <c r="Y61" s="132"/>
    </row>
    <row r="62" spans="16:24" ht="12">
      <c r="P62" s="4"/>
      <c r="R62" s="35"/>
      <c r="T62" s="35"/>
      <c r="V62" s="35"/>
      <c r="X62" s="35"/>
    </row>
    <row r="63" spans="16:24" ht="12">
      <c r="P63" s="4"/>
      <c r="R63" s="35"/>
      <c r="T63" s="35"/>
      <c r="V63" s="35"/>
      <c r="X63" s="35"/>
    </row>
    <row r="64" spans="16:24" ht="12">
      <c r="P64" s="4"/>
      <c r="R64" s="35"/>
      <c r="T64" s="35"/>
      <c r="V64" s="35"/>
      <c r="X64" s="35"/>
    </row>
    <row r="65" spans="16:24" ht="12">
      <c r="P65" s="4"/>
      <c r="R65" s="35"/>
      <c r="T65" s="35"/>
      <c r="V65" s="35"/>
      <c r="X65" s="35"/>
    </row>
    <row r="66" spans="16:24" ht="12">
      <c r="P66" s="4"/>
      <c r="R66" s="35"/>
      <c r="T66" s="35"/>
      <c r="V66" s="35"/>
      <c r="X66" s="35"/>
    </row>
    <row r="67" spans="18:24" ht="12">
      <c r="R67" s="35"/>
      <c r="T67" s="35"/>
      <c r="V67" s="35"/>
      <c r="X67" s="35"/>
    </row>
    <row r="68" spans="18:24" ht="12">
      <c r="R68" s="35"/>
      <c r="T68" s="35"/>
      <c r="V68" s="35"/>
      <c r="X68" s="35"/>
    </row>
    <row r="69" spans="18:24" ht="12">
      <c r="R69" s="35"/>
      <c r="T69" s="35"/>
      <c r="V69" s="35"/>
      <c r="X69" s="35"/>
    </row>
    <row r="70" spans="18:24" ht="12">
      <c r="R70" s="35"/>
      <c r="T70" s="35"/>
      <c r="V70" s="35"/>
      <c r="X70" s="35"/>
    </row>
    <row r="71" spans="18:24" ht="12">
      <c r="R71" s="35"/>
      <c r="T71" s="35"/>
      <c r="V71" s="35"/>
      <c r="X71" s="35"/>
    </row>
    <row r="72" spans="18:24" ht="12">
      <c r="R72" s="35"/>
      <c r="T72" s="35"/>
      <c r="V72" s="35"/>
      <c r="X72" s="35"/>
    </row>
    <row r="73" spans="18:24" ht="12">
      <c r="R73" s="35"/>
      <c r="T73" s="35"/>
      <c r="V73" s="35"/>
      <c r="X73" s="35"/>
    </row>
    <row r="74" spans="18:24" ht="12">
      <c r="R74" s="35"/>
      <c r="T74" s="35"/>
      <c r="V74" s="35"/>
      <c r="X74" s="35"/>
    </row>
    <row r="75" spans="18:24" ht="12">
      <c r="R75" s="35"/>
      <c r="T75" s="35"/>
      <c r="V75" s="35"/>
      <c r="X75" s="35"/>
    </row>
    <row r="76" ht="12">
      <c r="V76" s="35"/>
    </row>
    <row r="77" ht="12">
      <c r="V77" s="35"/>
    </row>
    <row r="78" ht="12">
      <c r="V78" s="35"/>
    </row>
    <row r="79" ht="12">
      <c r="V79" s="35"/>
    </row>
    <row r="80" ht="12">
      <c r="V80" s="35"/>
    </row>
    <row r="81" ht="12">
      <c r="V81" s="35"/>
    </row>
    <row r="82" ht="12">
      <c r="V82" s="35"/>
    </row>
    <row r="83" ht="12">
      <c r="V83" s="35"/>
    </row>
    <row r="84" ht="12">
      <c r="V84" s="35"/>
    </row>
  </sheetData>
  <sheetProtection sheet="1" objects="1" scenarios="1"/>
  <mergeCells count="35">
    <mergeCell ref="L7:O7"/>
    <mergeCell ref="R1:U1"/>
    <mergeCell ref="L6:O6"/>
    <mergeCell ref="B6:H6"/>
    <mergeCell ref="J7:K7"/>
    <mergeCell ref="A5:O5"/>
    <mergeCell ref="M58:N58"/>
    <mergeCell ref="U12:Y12"/>
    <mergeCell ref="U13:Y13"/>
    <mergeCell ref="U14:Y14"/>
    <mergeCell ref="U15:Y15"/>
    <mergeCell ref="U45:Y45"/>
    <mergeCell ref="U16:Y16"/>
    <mergeCell ref="U17:Y17"/>
    <mergeCell ref="U18:Y18"/>
    <mergeCell ref="U19:Y19"/>
    <mergeCell ref="U41:Y41"/>
    <mergeCell ref="U42:Y42"/>
    <mergeCell ref="U43:Y43"/>
    <mergeCell ref="U44:Y44"/>
    <mergeCell ref="U54:Y54"/>
    <mergeCell ref="U55:Y55"/>
    <mergeCell ref="U56:Y56"/>
    <mergeCell ref="U46:Y46"/>
    <mergeCell ref="U47:Y47"/>
    <mergeCell ref="U48:Y48"/>
    <mergeCell ref="U61:Y61"/>
    <mergeCell ref="U57:Y57"/>
    <mergeCell ref="U58:Y58"/>
    <mergeCell ref="U59:Y59"/>
    <mergeCell ref="U60:Y60"/>
    <mergeCell ref="M56:N56"/>
    <mergeCell ref="A8:H8"/>
    <mergeCell ref="A9:H9"/>
    <mergeCell ref="J9:O9"/>
  </mergeCells>
  <dataValidations count="1">
    <dataValidation type="list" allowBlank="1" showInputMessage="1" showErrorMessage="1" sqref="L7:O7">
      <formula1>MemberOfList</formula1>
    </dataValidation>
  </dataValidations>
  <printOptions horizontalCentered="1"/>
  <pageMargins left="0.25" right="0.25" top="0.75" bottom="0.5" header="0.5" footer="0.5"/>
  <pageSetup fitToWidth="2" horizontalDpi="300" verticalDpi="300" orientation="portrait" scale="86"/>
  <headerFooter alignWithMargins="0">
    <oddFooter>&amp;L&amp;8&amp;A&amp;C&amp;8Page &amp;P&amp;R&amp;8&amp;D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David Green</cp:lastModifiedBy>
  <cp:lastPrinted>2005-09-12T14:38:38Z</cp:lastPrinted>
  <dcterms:created xsi:type="dcterms:W3CDTF">1999-12-09T16:52:18Z</dcterms:created>
  <dcterms:modified xsi:type="dcterms:W3CDTF">2005-09-14T13:56:18Z</dcterms:modified>
  <cp:category/>
  <cp:version/>
  <cp:contentType/>
  <cp:contentStatus/>
</cp:coreProperties>
</file>