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35300" windowHeight="22400" firstSheet="1" activeTab="1"/>
  </bookViews>
  <sheets>
    <sheet name="MemberList" sheetId="1" state="hidden" r:id="rId1"/>
    <sheet name="IEEE Expense Report" sheetId="2" r:id="rId2"/>
  </sheets>
  <definedNames>
    <definedName name="Date1">'IEEE Expense Report'!$G$20</definedName>
    <definedName name="Date2">'IEEE Expense Report'!$H$20</definedName>
    <definedName name="Date3">'IEEE Expense Report'!$I$20</definedName>
    <definedName name="Date4">'IEEE Expense Report'!$J$20</definedName>
    <definedName name="Date5">'IEEE Expense Report'!$K$20</definedName>
    <definedName name="Date6">'IEEE Expense Report'!$L$20</definedName>
    <definedName name="Date7">'IEEE Expense Report'!$M$20</definedName>
    <definedName name="GuestsDay1">'IEEE Expense Report'!$S$42</definedName>
    <definedName name="GuestsDay2">'IEEE Expense Report'!$S$43</definedName>
    <definedName name="GuestsDay3">'IEEE Expense Report'!$S$44</definedName>
    <definedName name="GuestsDay4">'IEEE Expense Report'!$S$45</definedName>
    <definedName name="GuestsDay5">'IEEE Expense Report'!$S$46</definedName>
    <definedName name="GuestsDay6">'IEEE Expense Report'!$S$47</definedName>
    <definedName name="GuestsDay7">'IEEE Expense Report'!$S$48</definedName>
    <definedName name="MealsDay1">'IEEE Expense Report'!$S$28:$Y$28</definedName>
    <definedName name="MealsDay2">'IEEE Expense Report'!$S$29:$Y$29</definedName>
    <definedName name="MealsDay3">'IEEE Expense Report'!$S$30:$Y$30</definedName>
    <definedName name="MealsDay4">'IEEE Expense Report'!$S$31:$Y$31</definedName>
    <definedName name="MealsDay5">'IEEE Expense Report'!$S$32:$Y$32</definedName>
    <definedName name="MealsDay6">'IEEE Expense Report'!$S$33:$Y$33</definedName>
    <definedName name="MealsDay7">'IEEE Expense Report'!$S$34:$Y$34</definedName>
    <definedName name="MemberOfList">'MemberList'!$A$1:$A$8</definedName>
    <definedName name="Mileage_KM">'IEEE Expense Report'!#REF!</definedName>
    <definedName name="Mileage_Miles">'IEEE Expense Report'!$G$24:$M$24</definedName>
    <definedName name="Name">'IEEE Expense Report'!$B$6</definedName>
    <definedName name="PeriodEndDate">'IEEE Expense Report'!$L$6</definedName>
    <definedName name="_xlnm.Print_Area" localSheetId="1">'IEEE Expense Report'!$A$1:$Z$61</definedName>
    <definedName name="TaxiDay1">'IEEE Expense Report'!$S$13</definedName>
    <definedName name="TaxiDay2">'IEEE Expense Report'!$S$14</definedName>
    <definedName name="TaxiDay3">'IEEE Expense Report'!$S$15</definedName>
    <definedName name="TaxiDay4">'IEEE Expense Report'!$S$16</definedName>
    <definedName name="TaxiDay5">'IEEE Expense Report'!$S$17</definedName>
    <definedName name="TaxiDay6">'IEEE Expense Report'!$S$18</definedName>
    <definedName name="TaxiDay7">'IEEE Expense Report'!$S$19</definedName>
    <definedName name="TipsDay1">'IEEE Expense Report'!$S$55</definedName>
    <definedName name="TipsDay2">'IEEE Expense Report'!$S$56</definedName>
    <definedName name="TipsDay3">'IEEE Expense Report'!$S$57</definedName>
    <definedName name="TipsDay4">'IEEE Expense Report'!$S$58</definedName>
    <definedName name="TipsDay5">'IEEE Expense Report'!$S$59</definedName>
    <definedName name="TipsDay6">'IEEE Expense Report'!$S$60</definedName>
    <definedName name="TipsDay7">'IEEE Expense Report'!$S$61</definedName>
  </definedNames>
  <calcPr fullCalcOnLoad="1"/>
</workbook>
</file>

<file path=xl/sharedStrings.xml><?xml version="1.0" encoding="utf-8"?>
<sst xmlns="http://schemas.openxmlformats.org/spreadsheetml/2006/main" count="276" uniqueCount="83">
  <si>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</si>
  <si>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</si>
  <si>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</si>
  <si>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</si>
  <si>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</si>
  <si>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</si>
  <si>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</si>
  <si>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Mileage Allowance in US$</t>
  </si>
  <si>
    <t>w/Conversion</t>
  </si>
  <si>
    <t>Provide details below and attach full support on items 5, 6, &amp; 7</t>
  </si>
  <si>
    <t>Mileage Allowance ($.50 per mile,$0.311 per Km) in US$</t>
  </si>
  <si>
    <t>Less Charged Directly to IEEE in US$</t>
  </si>
  <si>
    <t>(5)</t>
  </si>
  <si>
    <t>Less Advance from IEEE in US$</t>
  </si>
  <si>
    <t>Amount:</t>
  </si>
  <si>
    <t>Description</t>
  </si>
  <si>
    <t>Member Number: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</si>
  <si>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</si>
  <si>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</si>
  <si>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</si>
  <si>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</si>
  <si>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</si>
  <si>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</si>
  <si>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</si>
  <si>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</si>
  <si>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</si>
  <si>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X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</si>
  <si>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</si>
  <si>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</si>
  <si>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</si>
  <si>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</si>
  <si>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Region Committee</t>
  </si>
  <si>
    <t>Section PACE</t>
  </si>
  <si>
    <t>Section MDC</t>
  </si>
  <si>
    <t>Award Recip</t>
  </si>
  <si>
    <t>ExCom (non-voting)</t>
  </si>
  <si>
    <t>ExCom (Voting)</t>
  </si>
  <si>
    <t>Please select from list . . .</t>
  </si>
  <si>
    <t>Other</t>
  </si>
  <si>
    <t>The Institute of Electrical and Electronics Engineers, Inc.</t>
  </si>
  <si>
    <t>For Period Ending:</t>
  </si>
  <si>
    <t>Expense Report</t>
  </si>
  <si>
    <t>Itemized Expenses</t>
  </si>
  <si>
    <t xml:space="preserve">Name:     </t>
  </si>
  <si>
    <t xml:space="preserve">                                                  </t>
  </si>
  <si>
    <t xml:space="preserve"> </t>
  </si>
  <si>
    <t>SITE</t>
  </si>
  <si>
    <t>Member of:</t>
  </si>
  <si>
    <t>Send check to the following address 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</si>
  <si>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</si>
  <si>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</si>
  <si>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</si>
  <si>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</si>
  <si>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</si>
  <si>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</si>
  <si>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</si>
  <si>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</si>
  <si>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</si>
  <si>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</si>
  <si>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</si>
  <si>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</si>
  <si>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</si>
  <si>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</si>
  <si>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</si>
  <si>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</si>
  <si>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</si>
  <si>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</si>
  <si>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</si>
  <si>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</si>
  <si>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Note:  receipts are required for amounts over $25.00.</t>
  </si>
  <si>
    <t>Trans. - Tolls &amp; Parking</t>
  </si>
  <si>
    <t xml:space="preserve">  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</si>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</sst>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  <numFmt numFmtId="171" formatCode="0.00_);[Red]\(0.00\)"/>
  </numFmts>
  <fonts count="13">
    <font>
      <sz val="10"/>
      <name val="Arial"/>
      <family val="0"/>
    </font>
    <font>
      <sz val="11"/>
      <name val="Century Gothic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15" fontId="4" fillId="0" borderId="5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8" fontId="8" fillId="0" borderId="15" xfId="0" applyNumberFormat="1" applyFont="1" applyBorder="1" applyAlignment="1" applyProtection="1">
      <alignment horizontal="center"/>
      <protection locked="0"/>
    </xf>
    <xf numFmtId="167" fontId="8" fillId="0" borderId="15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2" fontId="4" fillId="0" borderId="30" xfId="0" applyNumberFormat="1" applyFont="1" applyBorder="1" applyAlignment="1" applyProtection="1">
      <alignment vertical="center"/>
      <protection hidden="1"/>
    </xf>
    <xf numFmtId="2" fontId="4" fillId="0" borderId="31" xfId="0" applyNumberFormat="1" applyFont="1" applyBorder="1" applyAlignment="1" applyProtection="1">
      <alignment horizontal="center" vertical="center"/>
      <protection/>
    </xf>
    <xf numFmtId="2" fontId="4" fillId="0" borderId="6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/>
    </xf>
    <xf numFmtId="2" fontId="4" fillId="0" borderId="6" xfId="0" applyNumberFormat="1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169" fontId="4" fillId="2" borderId="27" xfId="0" applyNumberFormat="1" applyFont="1" applyFill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2" fontId="4" fillId="2" borderId="35" xfId="0" applyNumberFormat="1" applyFont="1" applyFill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49" fontId="4" fillId="0" borderId="32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2" borderId="37" xfId="0" applyNumberFormat="1" applyFont="1" applyFill="1" applyBorder="1" applyAlignment="1" applyProtection="1">
      <alignment vertical="center"/>
      <protection/>
    </xf>
    <xf numFmtId="2" fontId="4" fillId="0" borderId="37" xfId="0" applyNumberFormat="1" applyFont="1" applyBorder="1" applyAlignment="1" applyProtection="1">
      <alignment vertical="center"/>
      <protection/>
    </xf>
    <xf numFmtId="49" fontId="4" fillId="0" borderId="3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" fillId="3" borderId="40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horizontal="center" vertical="center"/>
      <protection/>
    </xf>
    <xf numFmtId="0" fontId="4" fillId="3" borderId="42" xfId="0" applyFont="1" applyFill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4" fontId="0" fillId="0" borderId="37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0" fillId="0" borderId="2" xfId="0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166" fontId="7" fillId="0" borderId="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defaultGridColor="0" zoomScale="125" zoomScaleNormal="125" colorId="55" workbookViewId="0" topLeftCell="A1">
      <selection activeCell="A4" sqref="A4"/>
    </sheetView>
  </sheetViews>
  <sheetFormatPr defaultColWidth="8.8515625" defaultRowHeight="12.75"/>
  <cols>
    <col min="1" max="1" width="36.7109375" style="0" customWidth="1"/>
  </cols>
  <sheetData>
    <row r="1" ht="13.5">
      <c r="A1" s="1" t="s">
        <v>37</v>
      </c>
    </row>
    <row r="2" ht="13.5">
      <c r="A2" s="1" t="s">
        <v>31</v>
      </c>
    </row>
    <row r="3" ht="13.5">
      <c r="A3" s="1" t="s">
        <v>36</v>
      </c>
    </row>
    <row r="4" ht="13.5">
      <c r="A4" s="1" t="s">
        <v>32</v>
      </c>
    </row>
    <row r="5" ht="13.5">
      <c r="A5" s="1" t="s">
        <v>33</v>
      </c>
    </row>
    <row r="6" ht="13.5">
      <c r="A6" s="1" t="s">
        <v>35</v>
      </c>
    </row>
    <row r="7" ht="13.5">
      <c r="A7" s="1" t="s">
        <v>34</v>
      </c>
    </row>
    <row r="8" ht="13.5">
      <c r="A8" s="1" t="s">
        <v>38</v>
      </c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showGridLines="0" showZeros="0" tabSelected="1" defaultGridColor="0" zoomScale="150" zoomScaleNormal="150" colorId="55" workbookViewId="0" topLeftCell="A1">
      <selection activeCell="A6" sqref="A6"/>
    </sheetView>
  </sheetViews>
  <sheetFormatPr defaultColWidth="8.851562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138" t="s">
        <v>39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Q1" s="3" t="str">
        <f>A6</f>
        <v>Name:     </v>
      </c>
      <c r="R1" s="128">
        <f>Name</f>
        <v>0</v>
      </c>
      <c r="S1" s="128"/>
      <c r="T1" s="4"/>
      <c r="U1" s="3" t="s">
        <v>40</v>
      </c>
      <c r="V1" s="3"/>
      <c r="W1" s="139" t="str">
        <f>PeriodEndDate</f>
        <v>                                                  </v>
      </c>
      <c r="X1" s="139"/>
      <c r="Y1" s="139"/>
      <c r="AA1"/>
      <c r="AB1"/>
      <c r="AC1"/>
      <c r="AD1"/>
      <c r="AE1"/>
      <c r="AF1"/>
      <c r="AG1"/>
      <c r="AH1"/>
      <c r="AI1"/>
    </row>
    <row r="2" spans="1:3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  <c r="AA2"/>
      <c r="AB2"/>
      <c r="AC2"/>
      <c r="AD2"/>
      <c r="AE2"/>
      <c r="AF2"/>
      <c r="AG2"/>
      <c r="AH2"/>
      <c r="AI2"/>
    </row>
    <row r="3" spans="1:35" ht="15">
      <c r="A3" s="138" t="s">
        <v>41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AA3"/>
      <c r="AB3"/>
      <c r="AC3"/>
      <c r="AD3"/>
      <c r="AE3"/>
      <c r="AF3"/>
      <c r="AG3"/>
      <c r="AH3"/>
      <c r="AI3"/>
    </row>
    <row r="4" spans="1:3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/>
      <c r="AB4"/>
      <c r="AC4"/>
      <c r="AD4"/>
      <c r="AE4"/>
      <c r="AF4"/>
      <c r="AG4"/>
      <c r="AH4"/>
      <c r="AI4"/>
    </row>
    <row r="5" spans="1:35" ht="15">
      <c r="A5" s="140">
        <v>2010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U5" s="6" t="s">
        <v>42</v>
      </c>
      <c r="AA5"/>
      <c r="AB5"/>
      <c r="AC5"/>
      <c r="AD5"/>
      <c r="AE5"/>
      <c r="AF5"/>
      <c r="AG5"/>
      <c r="AH5"/>
      <c r="AI5"/>
    </row>
    <row r="6" spans="1:35" ht="12">
      <c r="A6" s="10" t="s">
        <v>43</v>
      </c>
      <c r="B6" s="141"/>
      <c r="C6" s="142"/>
      <c r="D6" s="142"/>
      <c r="E6" s="142"/>
      <c r="F6" s="142"/>
      <c r="G6" s="142"/>
      <c r="H6" s="142"/>
      <c r="I6" s="11"/>
      <c r="J6" s="12" t="s">
        <v>40</v>
      </c>
      <c r="K6" s="13"/>
      <c r="L6" s="139" t="s">
        <v>44</v>
      </c>
      <c r="M6" s="139"/>
      <c r="N6" s="139"/>
      <c r="O6" s="5"/>
      <c r="P6" s="7"/>
      <c r="AA6"/>
      <c r="AB6"/>
      <c r="AC6"/>
      <c r="AD6"/>
      <c r="AE6"/>
      <c r="AF6"/>
      <c r="AG6"/>
      <c r="AH6"/>
      <c r="AI6"/>
    </row>
    <row r="7" spans="1:35" ht="12">
      <c r="A7" s="133" t="s">
        <v>16</v>
      </c>
      <c r="B7" s="133"/>
      <c r="C7" s="134"/>
      <c r="D7" s="134"/>
      <c r="E7" s="134"/>
      <c r="F7" s="135" t="s">
        <v>46</v>
      </c>
      <c r="G7" s="135"/>
      <c r="H7" s="14" t="s">
        <v>45</v>
      </c>
      <c r="I7" s="11"/>
      <c r="J7" s="136" t="s">
        <v>47</v>
      </c>
      <c r="K7" s="136"/>
      <c r="L7" s="137" t="s">
        <v>37</v>
      </c>
      <c r="M7" s="137"/>
      <c r="N7" s="137"/>
      <c r="O7" s="137"/>
      <c r="P7" s="7"/>
      <c r="AA7"/>
      <c r="AB7"/>
      <c r="AC7"/>
      <c r="AD7"/>
      <c r="AE7"/>
      <c r="AF7"/>
      <c r="AG7"/>
      <c r="AH7"/>
      <c r="AI7"/>
    </row>
    <row r="8" spans="1:35" ht="12">
      <c r="A8" s="12" t="s">
        <v>48</v>
      </c>
      <c r="B8" s="15"/>
      <c r="C8" s="15"/>
      <c r="D8" s="15"/>
      <c r="E8" s="15"/>
      <c r="F8" s="16" t="s">
        <v>45</v>
      </c>
      <c r="G8" s="16" t="s">
        <v>45</v>
      </c>
      <c r="H8" s="16"/>
      <c r="I8" s="11"/>
      <c r="J8" s="15" t="s">
        <v>49</v>
      </c>
      <c r="K8" s="17"/>
      <c r="L8" s="17"/>
      <c r="M8" s="18"/>
      <c r="N8" s="18"/>
      <c r="O8" s="18"/>
      <c r="P8" s="7"/>
      <c r="U8" s="2" t="s">
        <v>50</v>
      </c>
      <c r="AA8"/>
      <c r="AB8"/>
      <c r="AC8"/>
      <c r="AD8"/>
      <c r="AE8"/>
      <c r="AF8"/>
      <c r="AG8"/>
      <c r="AH8"/>
      <c r="AI8"/>
    </row>
    <row r="9" spans="1:35" ht="12">
      <c r="A9" s="16"/>
      <c r="B9" s="18"/>
      <c r="C9" s="18"/>
      <c r="D9" s="18"/>
      <c r="E9" s="18"/>
      <c r="F9" s="18"/>
      <c r="G9" s="18"/>
      <c r="H9" s="18"/>
      <c r="I9" s="11"/>
      <c r="J9" s="132" t="s">
        <v>45</v>
      </c>
      <c r="K9" s="132"/>
      <c r="L9" s="132"/>
      <c r="M9" s="132"/>
      <c r="N9" s="132"/>
      <c r="O9" s="132"/>
      <c r="P9" s="7"/>
      <c r="U9" s="19" t="s">
        <v>51</v>
      </c>
      <c r="AA9"/>
      <c r="AB9"/>
      <c r="AC9"/>
      <c r="AD9"/>
      <c r="AE9"/>
      <c r="AF9"/>
      <c r="AG9"/>
      <c r="AH9"/>
      <c r="AI9"/>
    </row>
    <row r="10" spans="1:35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  <c r="AA10"/>
      <c r="AB10"/>
      <c r="AC10"/>
      <c r="AD10"/>
      <c r="AE10"/>
      <c r="AF10"/>
      <c r="AG10"/>
      <c r="AH10"/>
      <c r="AI10"/>
    </row>
    <row r="11" spans="7:35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19" t="s">
        <v>52</v>
      </c>
      <c r="S11" s="19" t="s">
        <v>53</v>
      </c>
      <c r="W11" s="19" t="s">
        <v>54</v>
      </c>
      <c r="AA11"/>
      <c r="AB11"/>
      <c r="AC11"/>
      <c r="AD11"/>
      <c r="AE11"/>
      <c r="AF11"/>
      <c r="AG11"/>
      <c r="AH11"/>
      <c r="AI11"/>
    </row>
    <row r="12" spans="1:35" ht="12">
      <c r="A12" s="11"/>
      <c r="B12" s="11"/>
      <c r="C12" s="11"/>
      <c r="D12" s="11"/>
      <c r="E12" s="11"/>
      <c r="F12" s="11"/>
      <c r="G12" s="20"/>
      <c r="H12" s="21" t="s">
        <v>55</v>
      </c>
      <c r="I12" s="21"/>
      <c r="J12" s="21"/>
      <c r="K12" s="21"/>
      <c r="L12" s="21"/>
      <c r="M12" s="21"/>
      <c r="N12" s="21"/>
      <c r="O12" s="22"/>
      <c r="P12" s="7"/>
      <c r="Q12" s="23" t="s">
        <v>45</v>
      </c>
      <c r="S12" s="24"/>
      <c r="U12" s="128"/>
      <c r="V12" s="128"/>
      <c r="W12" s="128"/>
      <c r="X12" s="128"/>
      <c r="Y12" s="128"/>
      <c r="AA12"/>
      <c r="AB12"/>
      <c r="AC12"/>
      <c r="AD12"/>
      <c r="AE12"/>
      <c r="AF12"/>
      <c r="AG12"/>
      <c r="AH12"/>
      <c r="AI12"/>
    </row>
    <row r="13" spans="1:35" ht="12">
      <c r="A13" s="11"/>
      <c r="B13" s="11"/>
      <c r="C13" s="11"/>
      <c r="D13" s="11"/>
      <c r="E13" s="11"/>
      <c r="F13" s="11"/>
      <c r="G13" s="25"/>
      <c r="H13" s="26"/>
      <c r="I13" s="26"/>
      <c r="J13" s="26"/>
      <c r="K13" s="26"/>
      <c r="L13" s="26"/>
      <c r="M13" s="26"/>
      <c r="N13" s="26"/>
      <c r="O13" s="27"/>
      <c r="P13" s="7"/>
      <c r="Q13" s="28">
        <f>Q28</f>
        <v>0</v>
      </c>
      <c r="S13" s="29"/>
      <c r="U13" s="126"/>
      <c r="V13" s="126"/>
      <c r="W13" s="126"/>
      <c r="X13" s="126"/>
      <c r="Y13" s="126"/>
      <c r="AA13"/>
      <c r="AB13"/>
      <c r="AC13"/>
      <c r="AD13"/>
      <c r="AE13"/>
      <c r="AF13"/>
      <c r="AG13"/>
      <c r="AH13"/>
      <c r="AI13"/>
    </row>
    <row r="14" spans="1:35" ht="12">
      <c r="A14" s="11"/>
      <c r="B14" s="11"/>
      <c r="C14" s="11"/>
      <c r="D14" s="11"/>
      <c r="E14" s="11"/>
      <c r="F14" s="11"/>
      <c r="G14" s="30"/>
      <c r="H14" s="25"/>
      <c r="I14" s="26"/>
      <c r="J14" s="26"/>
      <c r="K14" s="26"/>
      <c r="L14" s="26"/>
      <c r="M14" s="26"/>
      <c r="N14" s="26"/>
      <c r="O14" s="27"/>
      <c r="P14" s="7"/>
      <c r="Q14" s="28">
        <f aca="true" t="shared" si="0" ref="Q14:Q19">Q29</f>
        <v>0</v>
      </c>
      <c r="S14" s="29" t="s">
        <v>45</v>
      </c>
      <c r="U14" s="126" t="s">
        <v>45</v>
      </c>
      <c r="V14" s="126"/>
      <c r="W14" s="126"/>
      <c r="X14" s="126"/>
      <c r="Y14" s="126"/>
      <c r="AA14"/>
      <c r="AB14"/>
      <c r="AC14"/>
      <c r="AD14"/>
      <c r="AE14"/>
      <c r="AF14"/>
      <c r="AG14"/>
      <c r="AH14"/>
      <c r="AI14"/>
    </row>
    <row r="15" spans="1:35" ht="12">
      <c r="A15" s="11"/>
      <c r="B15" s="11"/>
      <c r="C15" s="11"/>
      <c r="D15" s="11"/>
      <c r="E15" s="11"/>
      <c r="F15" s="11"/>
      <c r="G15" s="30"/>
      <c r="H15" s="30"/>
      <c r="I15" s="25"/>
      <c r="J15" s="31"/>
      <c r="K15" s="31"/>
      <c r="L15" s="31"/>
      <c r="M15" s="31"/>
      <c r="N15" s="31"/>
      <c r="O15" s="32"/>
      <c r="P15" s="7"/>
      <c r="Q15" s="28">
        <f t="shared" si="0"/>
        <v>0</v>
      </c>
      <c r="S15" s="29" t="s">
        <v>45</v>
      </c>
      <c r="U15" s="126" t="s">
        <v>45</v>
      </c>
      <c r="V15" s="126"/>
      <c r="W15" s="126"/>
      <c r="X15" s="126"/>
      <c r="Y15" s="126"/>
      <c r="AA15"/>
      <c r="AB15"/>
      <c r="AC15"/>
      <c r="AD15"/>
      <c r="AE15"/>
      <c r="AF15"/>
      <c r="AG15"/>
      <c r="AH15"/>
      <c r="AI15"/>
    </row>
    <row r="16" spans="1:35" ht="12">
      <c r="A16" s="11"/>
      <c r="B16" s="11"/>
      <c r="C16" s="11"/>
      <c r="D16" s="11"/>
      <c r="E16" s="11"/>
      <c r="F16" s="11"/>
      <c r="G16" s="30"/>
      <c r="H16" s="30"/>
      <c r="I16" s="30"/>
      <c r="J16" s="33"/>
      <c r="K16" s="34"/>
      <c r="L16" s="34"/>
      <c r="M16" s="34"/>
      <c r="N16" s="34"/>
      <c r="O16" s="35"/>
      <c r="P16" s="7"/>
      <c r="Q16" s="28">
        <f t="shared" si="0"/>
        <v>0</v>
      </c>
      <c r="S16" s="29" t="s">
        <v>45</v>
      </c>
      <c r="U16" s="126" t="s">
        <v>45</v>
      </c>
      <c r="V16" s="126"/>
      <c r="W16" s="126"/>
      <c r="X16" s="126"/>
      <c r="Y16" s="126"/>
      <c r="AA16"/>
      <c r="AB16"/>
      <c r="AC16"/>
      <c r="AD16"/>
      <c r="AE16"/>
      <c r="AF16"/>
      <c r="AG16"/>
      <c r="AH16"/>
      <c r="AI16"/>
    </row>
    <row r="17" spans="1:35" ht="12">
      <c r="A17" s="11"/>
      <c r="B17" s="11"/>
      <c r="C17" s="11"/>
      <c r="D17" s="11"/>
      <c r="E17" s="11"/>
      <c r="F17" s="11"/>
      <c r="G17" s="30"/>
      <c r="H17" s="30"/>
      <c r="I17" s="30"/>
      <c r="J17" s="30"/>
      <c r="K17" s="33"/>
      <c r="L17" s="36"/>
      <c r="M17" s="36"/>
      <c r="N17" s="36"/>
      <c r="O17" s="37"/>
      <c r="P17" s="7"/>
      <c r="Q17" s="28">
        <f t="shared" si="0"/>
        <v>0</v>
      </c>
      <c r="S17" s="29" t="s">
        <v>45</v>
      </c>
      <c r="U17" s="126" t="s">
        <v>45</v>
      </c>
      <c r="V17" s="126"/>
      <c r="W17" s="126"/>
      <c r="X17" s="126"/>
      <c r="Y17" s="126"/>
      <c r="AA17"/>
      <c r="AB17"/>
      <c r="AC17"/>
      <c r="AD17"/>
      <c r="AE17"/>
      <c r="AF17"/>
      <c r="AG17"/>
      <c r="AH17"/>
      <c r="AI17"/>
    </row>
    <row r="18" spans="1:35" ht="12">
      <c r="A18" s="11" t="s">
        <v>56</v>
      </c>
      <c r="B18" s="11"/>
      <c r="C18" s="11"/>
      <c r="D18" s="11"/>
      <c r="E18" s="11"/>
      <c r="F18" s="11"/>
      <c r="G18" s="38"/>
      <c r="H18" s="30"/>
      <c r="I18" s="30"/>
      <c r="J18" s="30"/>
      <c r="K18" s="30"/>
      <c r="L18" s="25"/>
      <c r="M18" s="39"/>
      <c r="N18" s="39"/>
      <c r="O18" s="32"/>
      <c r="P18" s="7"/>
      <c r="Q18" s="28">
        <f t="shared" si="0"/>
        <v>0</v>
      </c>
      <c r="S18" s="29" t="s">
        <v>45</v>
      </c>
      <c r="U18" s="126" t="s">
        <v>45</v>
      </c>
      <c r="V18" s="126"/>
      <c r="W18" s="126"/>
      <c r="X18" s="126"/>
      <c r="Y18" s="126"/>
      <c r="AA18"/>
      <c r="AB18"/>
      <c r="AC18"/>
      <c r="AD18"/>
      <c r="AE18"/>
      <c r="AF18"/>
      <c r="AG18"/>
      <c r="AH18"/>
      <c r="AI18"/>
    </row>
    <row r="19" spans="1:35" ht="12.75" thickBot="1">
      <c r="A19" s="11" t="s">
        <v>57</v>
      </c>
      <c r="B19" s="11"/>
      <c r="C19" s="11"/>
      <c r="D19" s="11"/>
      <c r="E19" s="11"/>
      <c r="F19" s="11"/>
      <c r="G19" s="30"/>
      <c r="H19" s="30"/>
      <c r="I19" s="30"/>
      <c r="J19" s="30"/>
      <c r="K19" s="30"/>
      <c r="L19" s="30"/>
      <c r="M19" s="33"/>
      <c r="N19" s="34"/>
      <c r="O19" s="35"/>
      <c r="P19" s="7"/>
      <c r="Q19" s="28">
        <f t="shared" si="0"/>
        <v>0</v>
      </c>
      <c r="S19" s="29" t="s">
        <v>45</v>
      </c>
      <c r="U19" s="126" t="s">
        <v>45</v>
      </c>
      <c r="V19" s="126"/>
      <c r="W19" s="126"/>
      <c r="X19" s="126"/>
      <c r="Y19" s="126"/>
      <c r="AA19"/>
      <c r="AB19"/>
      <c r="AC19"/>
      <c r="AD19"/>
      <c r="AE19"/>
      <c r="AF19"/>
      <c r="AG19"/>
      <c r="AH19"/>
      <c r="AI19"/>
    </row>
    <row r="20" spans="1:35" ht="12.75" thickTop="1">
      <c r="A20" s="40"/>
      <c r="B20" s="41"/>
      <c r="C20" s="42" t="s">
        <v>58</v>
      </c>
      <c r="D20" s="43"/>
      <c r="E20" s="43"/>
      <c r="F20" s="43"/>
      <c r="G20" s="44"/>
      <c r="H20" s="44"/>
      <c r="I20" s="44"/>
      <c r="J20" s="44"/>
      <c r="K20" s="44"/>
      <c r="L20" s="44"/>
      <c r="M20" s="45"/>
      <c r="N20" s="46" t="s">
        <v>59</v>
      </c>
      <c r="O20" s="47" t="s">
        <v>60</v>
      </c>
      <c r="P20" s="48"/>
      <c r="AA20"/>
      <c r="AB20"/>
      <c r="AC20"/>
      <c r="AD20"/>
      <c r="AE20"/>
      <c r="AF20"/>
      <c r="AG20"/>
      <c r="AH20"/>
      <c r="AI20"/>
    </row>
    <row r="21" spans="1:35" ht="12.75" thickBot="1">
      <c r="A21" s="49" t="s">
        <v>61</v>
      </c>
      <c r="B21" s="50"/>
      <c r="C21" s="49" t="s">
        <v>62</v>
      </c>
      <c r="D21" s="50"/>
      <c r="E21" s="48"/>
      <c r="F21" s="48"/>
      <c r="G21" s="51"/>
      <c r="H21" s="51"/>
      <c r="I21" s="51"/>
      <c r="J21" s="51"/>
      <c r="K21" s="51"/>
      <c r="L21" s="51"/>
      <c r="M21" s="52"/>
      <c r="N21" s="53" t="s">
        <v>63</v>
      </c>
      <c r="O21" s="54" t="s">
        <v>64</v>
      </c>
      <c r="P21" s="48"/>
      <c r="U21" s="19"/>
      <c r="AA21"/>
      <c r="AB21"/>
      <c r="AC21"/>
      <c r="AD21"/>
      <c r="AE21"/>
      <c r="AF21"/>
      <c r="AG21"/>
      <c r="AH21"/>
      <c r="AI21"/>
    </row>
    <row r="22" spans="1:35" ht="13.5" thickBot="1" thickTop="1">
      <c r="A22" s="55"/>
      <c r="B22" s="56"/>
      <c r="C22" s="56"/>
      <c r="D22" s="56"/>
      <c r="E22" s="57" t="s">
        <v>65</v>
      </c>
      <c r="F22" s="57" t="s">
        <v>66</v>
      </c>
      <c r="G22" s="58" t="str">
        <f>IF(E23&amp;F23="X"," ","PERSONAL AUTO USAGE MAKE ONLY ONE CHOICE, MILES OR KILOMETERS  ")</f>
        <v> </v>
      </c>
      <c r="H22" s="59"/>
      <c r="I22" s="59"/>
      <c r="J22" s="59"/>
      <c r="K22" s="59"/>
      <c r="L22" s="59"/>
      <c r="M22" s="59"/>
      <c r="N22" s="60"/>
      <c r="O22" s="61"/>
      <c r="P22" s="7"/>
      <c r="U22" s="19" t="s">
        <v>67</v>
      </c>
      <c r="AA22"/>
      <c r="AB22"/>
      <c r="AC22"/>
      <c r="AD22"/>
      <c r="AE22"/>
      <c r="AF22"/>
      <c r="AG22"/>
      <c r="AH22"/>
      <c r="AI22"/>
    </row>
    <row r="23" spans="1:35" ht="13.5" thickBot="1" thickTop="1">
      <c r="A23" s="62" t="s">
        <v>68</v>
      </c>
      <c r="B23" s="63"/>
      <c r="C23" s="63"/>
      <c r="D23" s="63"/>
      <c r="E23" s="64"/>
      <c r="F23" s="64" t="s">
        <v>26</v>
      </c>
      <c r="G23" s="65"/>
      <c r="H23" s="65"/>
      <c r="I23" s="65"/>
      <c r="J23" s="65"/>
      <c r="K23" s="65"/>
      <c r="L23" s="65"/>
      <c r="M23" s="65"/>
      <c r="N23" s="66" t="str">
        <f>IF((E23="X")=(F23="X"),"NO","YES")</f>
        <v>YES</v>
      </c>
      <c r="O23" s="67"/>
      <c r="P23" s="7"/>
      <c r="U23" s="19" t="s">
        <v>69</v>
      </c>
      <c r="AA23"/>
      <c r="AB23"/>
      <c r="AC23"/>
      <c r="AD23"/>
      <c r="AE23"/>
      <c r="AF23"/>
      <c r="AG23"/>
      <c r="AH23"/>
      <c r="AI23"/>
    </row>
    <row r="24" spans="1:35" ht="13.5" thickBot="1" thickTop="1">
      <c r="A24" s="68" t="s">
        <v>10</v>
      </c>
      <c r="B24" s="69"/>
      <c r="C24" s="69"/>
      <c r="D24" s="69"/>
      <c r="E24" s="69"/>
      <c r="F24" s="70"/>
      <c r="G24" s="71">
        <f>IF($E$23="x",(G23*0.311),(G23*0.5))</f>
        <v>0</v>
      </c>
      <c r="H24" s="71">
        <f>IF($E$23="x",(H23*0.311),(H23*0.5))</f>
        <v>0</v>
      </c>
      <c r="I24" s="71">
        <f>IF($E$23="x",(I23*0.311),(I23*0.5))</f>
        <v>0</v>
      </c>
      <c r="J24" s="71">
        <f>IF($E$23="x",(J23*0.311),(J23*0.5))</f>
        <v>0</v>
      </c>
      <c r="K24" s="71">
        <f>IF($E$23="x",(K23*0.311),(K23*0.5))</f>
        <v>0</v>
      </c>
      <c r="L24" s="71">
        <f>IF($E$23="x",(L23*0.311),(L23*0.5))</f>
        <v>0</v>
      </c>
      <c r="M24" s="71">
        <f>IF($E$23="x",(M23*0.311),(M23*0.5))</f>
        <v>0</v>
      </c>
      <c r="N24" s="72">
        <f>IF(N23="yes",(SUM(Mileage_Miles)))</f>
        <v>0</v>
      </c>
      <c r="O24" s="73"/>
      <c r="P24" s="74"/>
      <c r="AA24"/>
      <c r="AB24"/>
      <c r="AC24"/>
      <c r="AD24"/>
      <c r="AE24"/>
      <c r="AF24"/>
      <c r="AG24"/>
      <c r="AH24"/>
      <c r="AI24"/>
    </row>
    <row r="25" spans="1:35" ht="12.75" thickTop="1">
      <c r="A25" s="75" t="s">
        <v>70</v>
      </c>
      <c r="B25" s="76"/>
      <c r="C25" s="76"/>
      <c r="D25" s="76"/>
      <c r="E25" s="76"/>
      <c r="F25" s="76"/>
      <c r="G25" s="77" t="s">
        <v>71</v>
      </c>
      <c r="H25" s="77" t="s">
        <v>45</v>
      </c>
      <c r="I25" s="77" t="s">
        <v>45</v>
      </c>
      <c r="J25" s="77" t="s">
        <v>45</v>
      </c>
      <c r="K25" s="78" t="s">
        <v>45</v>
      </c>
      <c r="L25" s="77" t="s">
        <v>45</v>
      </c>
      <c r="M25" s="78" t="s">
        <v>45</v>
      </c>
      <c r="N25" s="79">
        <f>SUM(G25:M25)</f>
        <v>0</v>
      </c>
      <c r="O25" s="80" t="s">
        <v>45</v>
      </c>
      <c r="P25" s="74"/>
      <c r="U25" s="19" t="s">
        <v>72</v>
      </c>
      <c r="AA25"/>
      <c r="AB25"/>
      <c r="AC25"/>
      <c r="AD25"/>
      <c r="AE25"/>
      <c r="AF25"/>
      <c r="AG25"/>
      <c r="AH25"/>
      <c r="AI25"/>
    </row>
    <row r="26" spans="1:35" ht="12">
      <c r="A26" s="75" t="s">
        <v>73</v>
      </c>
      <c r="B26" s="76"/>
      <c r="C26" s="76"/>
      <c r="D26" s="76"/>
      <c r="E26" s="76"/>
      <c r="F26" s="76"/>
      <c r="G26" s="77" t="s">
        <v>45</v>
      </c>
      <c r="H26" s="77" t="s">
        <v>45</v>
      </c>
      <c r="I26" s="77" t="s">
        <v>45</v>
      </c>
      <c r="J26" s="77" t="s">
        <v>45</v>
      </c>
      <c r="K26" s="78" t="s">
        <v>45</v>
      </c>
      <c r="L26" s="77" t="s">
        <v>45</v>
      </c>
      <c r="M26" s="78" t="s">
        <v>45</v>
      </c>
      <c r="N26" s="79">
        <f aca="true" t="shared" si="1" ref="N26:N34">SUM(G26:M26)</f>
        <v>0</v>
      </c>
      <c r="O26" s="80" t="s">
        <v>45</v>
      </c>
      <c r="P26" s="74"/>
      <c r="Q26" s="19" t="s">
        <v>52</v>
      </c>
      <c r="R26" s="19"/>
      <c r="S26" s="19" t="s">
        <v>74</v>
      </c>
      <c r="T26" s="19"/>
      <c r="U26" s="19" t="s">
        <v>75</v>
      </c>
      <c r="V26" s="19"/>
      <c r="W26" s="19" t="s">
        <v>76</v>
      </c>
      <c r="X26" s="19"/>
      <c r="Y26" s="19" t="s">
        <v>77</v>
      </c>
      <c r="AA26"/>
      <c r="AB26"/>
      <c r="AC26"/>
      <c r="AD26"/>
      <c r="AE26"/>
      <c r="AF26"/>
      <c r="AG26"/>
      <c r="AH26"/>
      <c r="AI26"/>
    </row>
    <row r="27" spans="1:35" ht="12">
      <c r="A27" s="75" t="s">
        <v>78</v>
      </c>
      <c r="B27" s="76"/>
      <c r="C27" s="76"/>
      <c r="D27" s="76"/>
      <c r="E27" s="76"/>
      <c r="F27" s="76"/>
      <c r="G27" s="77" t="s">
        <v>45</v>
      </c>
      <c r="H27" s="77" t="s">
        <v>45</v>
      </c>
      <c r="I27" s="77" t="s">
        <v>45</v>
      </c>
      <c r="J27" s="77" t="s">
        <v>45</v>
      </c>
      <c r="K27" s="78" t="s">
        <v>45</v>
      </c>
      <c r="L27" s="77" t="s">
        <v>45</v>
      </c>
      <c r="M27" s="78" t="s">
        <v>45</v>
      </c>
      <c r="N27" s="79">
        <f t="shared" si="1"/>
        <v>0</v>
      </c>
      <c r="O27" s="80" t="s">
        <v>45</v>
      </c>
      <c r="P27" s="74"/>
      <c r="Q27" s="81"/>
      <c r="S27" s="24"/>
      <c r="U27" s="24"/>
      <c r="W27" s="24"/>
      <c r="Y27" s="24"/>
      <c r="AA27"/>
      <c r="AB27"/>
      <c r="AC27"/>
      <c r="AD27"/>
      <c r="AE27"/>
      <c r="AF27"/>
      <c r="AG27"/>
      <c r="AH27"/>
      <c r="AI27"/>
    </row>
    <row r="28" spans="1:35" ht="12">
      <c r="A28" s="75" t="s">
        <v>79</v>
      </c>
      <c r="B28" s="76"/>
      <c r="C28" s="76"/>
      <c r="D28" s="76"/>
      <c r="E28" s="76"/>
      <c r="F28" s="76"/>
      <c r="G28" s="77" t="s">
        <v>45</v>
      </c>
      <c r="H28" s="77" t="s">
        <v>45</v>
      </c>
      <c r="I28" s="77" t="s">
        <v>45</v>
      </c>
      <c r="J28" s="77" t="s">
        <v>45</v>
      </c>
      <c r="K28" s="78" t="s">
        <v>45</v>
      </c>
      <c r="L28" s="77" t="s">
        <v>45</v>
      </c>
      <c r="M28" s="78" t="s">
        <v>45</v>
      </c>
      <c r="N28" s="79">
        <f t="shared" si="1"/>
        <v>0</v>
      </c>
      <c r="O28" s="80" t="s">
        <v>45</v>
      </c>
      <c r="P28" s="74"/>
      <c r="Q28" s="28">
        <f>Date1</f>
        <v>0</v>
      </c>
      <c r="S28" s="29"/>
      <c r="U28" s="29" t="s">
        <v>45</v>
      </c>
      <c r="W28" s="29"/>
      <c r="Y28" s="29" t="s">
        <v>45</v>
      </c>
      <c r="AA28"/>
      <c r="AB28"/>
      <c r="AC28"/>
      <c r="AD28"/>
      <c r="AE28"/>
      <c r="AF28"/>
      <c r="AG28"/>
      <c r="AH28"/>
      <c r="AI28"/>
    </row>
    <row r="29" spans="1:35" ht="12">
      <c r="A29" s="75" t="s">
        <v>80</v>
      </c>
      <c r="B29" s="76"/>
      <c r="C29" s="76"/>
      <c r="D29" s="76"/>
      <c r="E29" s="76"/>
      <c r="F29" s="76"/>
      <c r="G29" s="82">
        <f>SUM(MealsDay1)</f>
        <v>0</v>
      </c>
      <c r="H29" s="82">
        <f>SUM(MealsDay2)</f>
        <v>0</v>
      </c>
      <c r="I29" s="82">
        <f>SUM(MealsDay3)</f>
        <v>0</v>
      </c>
      <c r="J29" s="82">
        <f>SUM(MealsDay4)</f>
        <v>0</v>
      </c>
      <c r="K29" s="82">
        <f>SUM(MealsDay5)</f>
        <v>0</v>
      </c>
      <c r="L29" s="82">
        <f>SUM(MealsDay6)</f>
        <v>0</v>
      </c>
      <c r="M29" s="82">
        <f>SUM(MealsDay7)</f>
        <v>0</v>
      </c>
      <c r="N29" s="79">
        <f t="shared" si="1"/>
        <v>0</v>
      </c>
      <c r="O29" s="80" t="s">
        <v>45</v>
      </c>
      <c r="P29" s="74"/>
      <c r="Q29" s="28">
        <f>Date2</f>
        <v>0</v>
      </c>
      <c r="S29" s="29" t="s">
        <v>45</v>
      </c>
      <c r="U29" s="29" t="s">
        <v>45</v>
      </c>
      <c r="W29" s="29" t="s">
        <v>45</v>
      </c>
      <c r="Y29" s="29" t="s">
        <v>45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75" t="s">
        <v>81</v>
      </c>
      <c r="B30" s="76"/>
      <c r="C30" s="76"/>
      <c r="D30" s="76"/>
      <c r="E30" s="76"/>
      <c r="F30" s="76"/>
      <c r="G30" s="82">
        <f>GuestsDay1</f>
        <v>0</v>
      </c>
      <c r="H30" s="82" t="str">
        <f>GuestsDay2</f>
        <v> </v>
      </c>
      <c r="I30" s="82" t="str">
        <f>GuestsDay3</f>
        <v> </v>
      </c>
      <c r="J30" s="82" t="str">
        <f>GuestsDay4</f>
        <v> </v>
      </c>
      <c r="K30" s="83" t="str">
        <f>GuestsDay5</f>
        <v> </v>
      </c>
      <c r="L30" s="82" t="str">
        <f>GuestsDay6</f>
        <v> </v>
      </c>
      <c r="M30" s="83" t="str">
        <f>GuestsDay7</f>
        <v> </v>
      </c>
      <c r="N30" s="79">
        <f t="shared" si="1"/>
        <v>0</v>
      </c>
      <c r="O30" s="80" t="s">
        <v>45</v>
      </c>
      <c r="P30" s="74"/>
      <c r="Q30" s="28">
        <f>Date3</f>
        <v>0</v>
      </c>
      <c r="S30" s="29" t="s">
        <v>45</v>
      </c>
      <c r="U30" s="29" t="s">
        <v>45</v>
      </c>
      <c r="W30" s="29" t="s">
        <v>45</v>
      </c>
      <c r="Y30" s="29" t="s">
        <v>45</v>
      </c>
      <c r="AA30"/>
      <c r="AB30"/>
      <c r="AC30"/>
      <c r="AD30"/>
      <c r="AE30"/>
      <c r="AF30"/>
      <c r="AG30"/>
      <c r="AH30"/>
      <c r="AI30"/>
    </row>
    <row r="31" spans="1:35" ht="12">
      <c r="A31" s="75" t="s">
        <v>82</v>
      </c>
      <c r="B31" s="76"/>
      <c r="C31" s="76"/>
      <c r="D31" s="76"/>
      <c r="E31" s="76"/>
      <c r="F31" s="76"/>
      <c r="G31" s="77" t="s">
        <v>45</v>
      </c>
      <c r="H31" s="77" t="s">
        <v>45</v>
      </c>
      <c r="I31" s="77" t="s">
        <v>45</v>
      </c>
      <c r="J31" s="77" t="s">
        <v>45</v>
      </c>
      <c r="K31" s="78" t="s">
        <v>45</v>
      </c>
      <c r="L31" s="77" t="s">
        <v>45</v>
      </c>
      <c r="M31" s="78" t="s">
        <v>45</v>
      </c>
      <c r="N31" s="79">
        <f t="shared" si="1"/>
        <v>0</v>
      </c>
      <c r="O31" s="80" t="s">
        <v>45</v>
      </c>
      <c r="P31" s="74"/>
      <c r="Q31" s="28">
        <f>Date4</f>
        <v>0</v>
      </c>
      <c r="S31" s="29" t="s">
        <v>45</v>
      </c>
      <c r="U31" s="29" t="s">
        <v>45</v>
      </c>
      <c r="W31" s="29" t="s">
        <v>45</v>
      </c>
      <c r="Y31" s="29" t="s">
        <v>45</v>
      </c>
      <c r="AA31"/>
      <c r="AB31"/>
      <c r="AC31"/>
      <c r="AD31"/>
      <c r="AE31"/>
      <c r="AF31"/>
      <c r="AG31"/>
      <c r="AH31"/>
      <c r="AI31"/>
    </row>
    <row r="32" spans="1:35" ht="12">
      <c r="A32" s="75" t="s">
        <v>0</v>
      </c>
      <c r="B32" s="76"/>
      <c r="C32" s="76"/>
      <c r="D32" s="76"/>
      <c r="E32" s="76"/>
      <c r="F32" s="76"/>
      <c r="G32" s="77" t="s">
        <v>45</v>
      </c>
      <c r="H32" s="77" t="s">
        <v>45</v>
      </c>
      <c r="I32" s="77" t="s">
        <v>45</v>
      </c>
      <c r="J32" s="77" t="s">
        <v>45</v>
      </c>
      <c r="K32" s="78" t="s">
        <v>45</v>
      </c>
      <c r="L32" s="77" t="s">
        <v>45</v>
      </c>
      <c r="M32" s="78" t="s">
        <v>45</v>
      </c>
      <c r="N32" s="79">
        <f t="shared" si="1"/>
        <v>0</v>
      </c>
      <c r="O32" s="80" t="s">
        <v>45</v>
      </c>
      <c r="P32" s="74"/>
      <c r="Q32" s="28">
        <f>Date5</f>
        <v>0</v>
      </c>
      <c r="S32" s="29" t="s">
        <v>45</v>
      </c>
      <c r="U32" s="29" t="s">
        <v>45</v>
      </c>
      <c r="W32" s="29" t="s">
        <v>45</v>
      </c>
      <c r="Y32" s="29" t="s">
        <v>45</v>
      </c>
      <c r="AA32"/>
      <c r="AB32"/>
      <c r="AC32"/>
      <c r="AD32"/>
      <c r="AE32"/>
      <c r="AF32"/>
      <c r="AG32"/>
      <c r="AH32"/>
      <c r="AI32"/>
    </row>
    <row r="33" spans="1:35" ht="12">
      <c r="A33" s="75" t="s">
        <v>1</v>
      </c>
      <c r="B33" s="76"/>
      <c r="C33" s="76"/>
      <c r="D33" s="76"/>
      <c r="E33" s="76"/>
      <c r="F33" s="76"/>
      <c r="G33" s="77"/>
      <c r="H33" s="77"/>
      <c r="I33" s="77"/>
      <c r="J33" s="77"/>
      <c r="K33" s="78" t="s">
        <v>45</v>
      </c>
      <c r="L33" s="77" t="s">
        <v>45</v>
      </c>
      <c r="M33" s="78" t="s">
        <v>45</v>
      </c>
      <c r="N33" s="79">
        <f t="shared" si="1"/>
        <v>0</v>
      </c>
      <c r="O33" s="80" t="s">
        <v>45</v>
      </c>
      <c r="P33" s="74"/>
      <c r="Q33" s="28">
        <f>Date6</f>
        <v>0</v>
      </c>
      <c r="S33" s="29" t="s">
        <v>45</v>
      </c>
      <c r="U33" s="29" t="s">
        <v>45</v>
      </c>
      <c r="W33" s="29"/>
      <c r="Y33" s="29" t="s">
        <v>45</v>
      </c>
      <c r="AA33"/>
      <c r="AB33"/>
      <c r="AC33"/>
      <c r="AD33"/>
      <c r="AE33"/>
      <c r="AF33"/>
      <c r="AG33"/>
      <c r="AH33"/>
      <c r="AI33"/>
    </row>
    <row r="34" spans="1:35" ht="12">
      <c r="A34" s="75" t="s">
        <v>2</v>
      </c>
      <c r="B34" s="76"/>
      <c r="C34" s="76"/>
      <c r="D34" s="76"/>
      <c r="E34" s="76"/>
      <c r="F34" s="76"/>
      <c r="G34" s="77" t="s">
        <v>45</v>
      </c>
      <c r="H34" s="77" t="s">
        <v>45</v>
      </c>
      <c r="I34" s="77" t="s">
        <v>45</v>
      </c>
      <c r="J34" s="77" t="s">
        <v>45</v>
      </c>
      <c r="K34" s="78" t="s">
        <v>45</v>
      </c>
      <c r="L34" s="77" t="s">
        <v>45</v>
      </c>
      <c r="M34" s="78" t="s">
        <v>45</v>
      </c>
      <c r="N34" s="79">
        <f t="shared" si="1"/>
        <v>0</v>
      </c>
      <c r="O34" s="80" t="s">
        <v>45</v>
      </c>
      <c r="P34" s="74"/>
      <c r="Q34" s="28">
        <f>Date7</f>
        <v>0</v>
      </c>
      <c r="S34" s="29" t="s">
        <v>45</v>
      </c>
      <c r="U34" s="29" t="s">
        <v>45</v>
      </c>
      <c r="W34" s="29" t="s">
        <v>45</v>
      </c>
      <c r="Y34" s="29" t="s">
        <v>45</v>
      </c>
      <c r="AA34"/>
      <c r="AB34"/>
      <c r="AC34"/>
      <c r="AD34"/>
      <c r="AE34"/>
      <c r="AF34"/>
      <c r="AG34"/>
      <c r="AH34"/>
      <c r="AI34"/>
    </row>
    <row r="35" spans="1:35" ht="12">
      <c r="A35" s="84" t="s">
        <v>3</v>
      </c>
      <c r="B35" s="76"/>
      <c r="C35" s="76"/>
      <c r="D35" s="76"/>
      <c r="E35" s="76"/>
      <c r="F35" s="76"/>
      <c r="G35" s="82">
        <f aca="true" t="shared" si="2" ref="G35:M35">SUM(G24:G34)</f>
        <v>0</v>
      </c>
      <c r="H35" s="82">
        <f t="shared" si="2"/>
        <v>0</v>
      </c>
      <c r="I35" s="82">
        <f t="shared" si="2"/>
        <v>0</v>
      </c>
      <c r="J35" s="82">
        <f t="shared" si="2"/>
        <v>0</v>
      </c>
      <c r="K35" s="82">
        <f t="shared" si="2"/>
        <v>0</v>
      </c>
      <c r="L35" s="82">
        <f t="shared" si="2"/>
        <v>0</v>
      </c>
      <c r="M35" s="82">
        <f t="shared" si="2"/>
        <v>0</v>
      </c>
      <c r="N35" s="79">
        <f>SUM(N25:N34)</f>
        <v>0</v>
      </c>
      <c r="O35" s="82">
        <f>SUM(O24:O34)/N36</f>
        <v>0</v>
      </c>
      <c r="P35" s="74"/>
      <c r="AA35"/>
      <c r="AB35"/>
      <c r="AC35"/>
      <c r="AD35"/>
      <c r="AE35"/>
      <c r="AF35"/>
      <c r="AG35"/>
      <c r="AH35"/>
      <c r="AI35"/>
    </row>
    <row r="36" spans="1:35" ht="12">
      <c r="A36" s="62"/>
      <c r="B36" s="85"/>
      <c r="C36" s="85"/>
      <c r="D36" s="85"/>
      <c r="E36" s="85"/>
      <c r="F36" s="85"/>
      <c r="G36" s="85"/>
      <c r="H36" s="85"/>
      <c r="I36" s="85"/>
      <c r="J36" s="85"/>
      <c r="K36" s="86" t="s">
        <v>4</v>
      </c>
      <c r="L36" s="87"/>
      <c r="M36" s="87"/>
      <c r="N36" s="88">
        <v>1</v>
      </c>
      <c r="O36" s="85"/>
      <c r="P36" s="7"/>
      <c r="U36" s="19" t="s">
        <v>5</v>
      </c>
      <c r="AA36"/>
      <c r="AB36"/>
      <c r="AC36"/>
      <c r="AD36"/>
      <c r="AE36"/>
      <c r="AF36"/>
      <c r="AG36"/>
      <c r="AH36"/>
      <c r="AI36"/>
    </row>
    <row r="37" spans="1:35" ht="12">
      <c r="A37" s="62"/>
      <c r="B37" s="85"/>
      <c r="C37" s="85"/>
      <c r="D37" s="85"/>
      <c r="E37" s="85"/>
      <c r="F37" s="85"/>
      <c r="G37" s="85"/>
      <c r="H37" s="85"/>
      <c r="I37" s="85"/>
      <c r="J37" s="130" t="s">
        <v>6</v>
      </c>
      <c r="K37" s="130"/>
      <c r="L37" s="130"/>
      <c r="M37" s="130"/>
      <c r="N37" s="89">
        <f>SUM(N35/N36)</f>
        <v>0</v>
      </c>
      <c r="O37" s="85"/>
      <c r="P37" s="7"/>
      <c r="U37" s="19" t="s">
        <v>72</v>
      </c>
      <c r="AA37"/>
      <c r="AB37"/>
      <c r="AC37"/>
      <c r="AD37"/>
      <c r="AE37"/>
      <c r="AF37"/>
      <c r="AG37"/>
      <c r="AH37"/>
      <c r="AI37"/>
    </row>
    <row r="38" spans="1:35" ht="12">
      <c r="A38" s="62"/>
      <c r="B38" s="85"/>
      <c r="C38" s="85"/>
      <c r="D38" s="85"/>
      <c r="E38" s="85"/>
      <c r="F38" s="85"/>
      <c r="G38" s="85"/>
      <c r="H38" s="85"/>
      <c r="I38" s="85"/>
      <c r="J38" s="90" t="s">
        <v>7</v>
      </c>
      <c r="K38" s="90"/>
      <c r="L38" s="91"/>
      <c r="M38" s="92" t="s">
        <v>8</v>
      </c>
      <c r="N38" s="89">
        <f>SUM(N24:N24)</f>
        <v>0</v>
      </c>
      <c r="O38" s="93">
        <f>N24*N36</f>
        <v>0</v>
      </c>
      <c r="P38" s="7"/>
      <c r="U38" s="19"/>
      <c r="AA38"/>
      <c r="AB38"/>
      <c r="AC38"/>
      <c r="AD38"/>
      <c r="AE38"/>
      <c r="AF38"/>
      <c r="AG38"/>
      <c r="AH38"/>
      <c r="AI38"/>
    </row>
    <row r="39" spans="1:35" ht="12">
      <c r="A39" s="90" t="s">
        <v>9</v>
      </c>
      <c r="B39" s="94"/>
      <c r="C39" s="94"/>
      <c r="D39" s="94"/>
      <c r="E39" s="94"/>
      <c r="F39" s="94"/>
      <c r="G39" s="94"/>
      <c r="H39" s="94"/>
      <c r="I39" s="94"/>
      <c r="J39" s="94"/>
      <c r="K39" s="75" t="s">
        <v>11</v>
      </c>
      <c r="L39" s="76"/>
      <c r="M39" s="76"/>
      <c r="N39" s="89">
        <f>SUM(-O35)</f>
        <v>0</v>
      </c>
      <c r="O39" s="85"/>
      <c r="P39" s="7"/>
      <c r="AA39"/>
      <c r="AB39"/>
      <c r="AC39"/>
      <c r="AD39"/>
      <c r="AE39"/>
      <c r="AF39"/>
      <c r="AG39"/>
      <c r="AH39"/>
      <c r="AI39"/>
    </row>
    <row r="40" spans="1:35" ht="12.75" thickBot="1">
      <c r="A40" s="95" t="s">
        <v>12</v>
      </c>
      <c r="B40" s="96"/>
      <c r="C40" s="97"/>
      <c r="D40" s="97"/>
      <c r="E40" s="97"/>
      <c r="F40" s="97"/>
      <c r="G40" s="97"/>
      <c r="H40" s="97"/>
      <c r="I40" s="97"/>
      <c r="J40" s="97"/>
      <c r="K40" s="75" t="s">
        <v>13</v>
      </c>
      <c r="L40" s="76"/>
      <c r="M40" s="76"/>
      <c r="N40" s="98">
        <v>0</v>
      </c>
      <c r="O40" s="85"/>
      <c r="P40" s="7"/>
      <c r="Q40" s="19" t="s">
        <v>52</v>
      </c>
      <c r="S40" s="19" t="s">
        <v>14</v>
      </c>
      <c r="W40" s="19" t="s">
        <v>15</v>
      </c>
      <c r="AA40"/>
      <c r="AB40"/>
      <c r="AC40"/>
      <c r="AD40"/>
      <c r="AE40"/>
      <c r="AF40"/>
      <c r="AG40"/>
      <c r="AH40"/>
      <c r="AI40"/>
    </row>
    <row r="41" spans="1:35" ht="13.5" thickBot="1" thickTop="1">
      <c r="A41" s="99"/>
      <c r="B41" s="100"/>
      <c r="C41" s="100"/>
      <c r="D41" s="100"/>
      <c r="E41" s="100"/>
      <c r="F41" s="100"/>
      <c r="G41" s="100"/>
      <c r="H41" s="131" t="s">
        <v>17</v>
      </c>
      <c r="I41" s="131"/>
      <c r="J41" s="131"/>
      <c r="K41" s="131"/>
      <c r="L41" s="131"/>
      <c r="M41" s="131"/>
      <c r="N41" s="101">
        <f>N35-SUM(O25:O34)+(N40*N36)+O38</f>
        <v>0</v>
      </c>
      <c r="O41" s="85"/>
      <c r="P41" s="7"/>
      <c r="Q41" s="81"/>
      <c r="S41" s="24"/>
      <c r="U41" s="128"/>
      <c r="V41" s="128"/>
      <c r="W41" s="128"/>
      <c r="X41" s="128"/>
      <c r="Y41" s="128"/>
      <c r="AA41"/>
      <c r="AB41"/>
      <c r="AC41"/>
      <c r="AD41"/>
      <c r="AE41"/>
      <c r="AF41"/>
      <c r="AG41"/>
      <c r="AH41"/>
      <c r="AI41"/>
    </row>
    <row r="42" spans="1:35" ht="13.5" thickBot="1" thickTop="1">
      <c r="A42" s="95" t="s">
        <v>18</v>
      </c>
      <c r="B42" s="96"/>
      <c r="C42" s="97"/>
      <c r="D42" s="97"/>
      <c r="E42" s="97"/>
      <c r="F42" s="97"/>
      <c r="G42" s="97"/>
      <c r="H42" s="129" t="s">
        <v>19</v>
      </c>
      <c r="I42" s="129"/>
      <c r="J42" s="129"/>
      <c r="K42" s="129"/>
      <c r="L42" s="129"/>
      <c r="M42" s="129"/>
      <c r="N42" s="102">
        <f>SUM(N37:N40)</f>
        <v>0</v>
      </c>
      <c r="O42" s="85"/>
      <c r="P42" s="7"/>
      <c r="Q42" s="28">
        <f>Q28</f>
        <v>0</v>
      </c>
      <c r="S42" s="29"/>
      <c r="U42" s="126"/>
      <c r="V42" s="126"/>
      <c r="W42" s="126"/>
      <c r="X42" s="126"/>
      <c r="Y42" s="126"/>
      <c r="AA42"/>
      <c r="AB42"/>
      <c r="AC42"/>
      <c r="AD42"/>
      <c r="AE42"/>
      <c r="AF42"/>
      <c r="AG42"/>
      <c r="AH42"/>
      <c r="AI42"/>
    </row>
    <row r="43" spans="1:35" ht="12.75" thickTop="1">
      <c r="A43" s="103"/>
      <c r="B43" s="97"/>
      <c r="C43" s="97"/>
      <c r="D43" s="97"/>
      <c r="E43" s="97"/>
      <c r="F43" s="97"/>
      <c r="G43" s="97"/>
      <c r="H43" s="97"/>
      <c r="I43" s="97"/>
      <c r="J43" s="97"/>
      <c r="K43" s="100"/>
      <c r="L43" s="100"/>
      <c r="M43" s="100"/>
      <c r="N43" s="104"/>
      <c r="O43" s="85"/>
      <c r="P43" s="7"/>
      <c r="Q43" s="28">
        <f aca="true" t="shared" si="3" ref="Q43:Q48">Q29</f>
        <v>0</v>
      </c>
      <c r="S43" s="29" t="s">
        <v>45</v>
      </c>
      <c r="U43" s="126" t="s">
        <v>45</v>
      </c>
      <c r="V43" s="126"/>
      <c r="W43" s="126"/>
      <c r="X43" s="126"/>
      <c r="Y43" s="126"/>
      <c r="AA43"/>
      <c r="AB43"/>
      <c r="AC43"/>
      <c r="AD43"/>
      <c r="AE43"/>
      <c r="AF43"/>
      <c r="AG43"/>
      <c r="AH43"/>
      <c r="AI43"/>
    </row>
    <row r="44" spans="1:35" ht="12">
      <c r="A44" s="95" t="s">
        <v>45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05"/>
      <c r="O44" s="85"/>
      <c r="P44" s="7"/>
      <c r="Q44" s="28">
        <f t="shared" si="3"/>
        <v>0</v>
      </c>
      <c r="S44" s="29" t="s">
        <v>45</v>
      </c>
      <c r="U44" s="126" t="s">
        <v>45</v>
      </c>
      <c r="V44" s="126"/>
      <c r="W44" s="126"/>
      <c r="X44" s="126"/>
      <c r="Y44" s="126"/>
      <c r="AA44"/>
      <c r="AB44"/>
      <c r="AC44"/>
      <c r="AD44"/>
      <c r="AE44"/>
      <c r="AF44"/>
      <c r="AG44"/>
      <c r="AH44"/>
      <c r="AI44"/>
    </row>
    <row r="45" spans="1:35" ht="12">
      <c r="A45" s="99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5"/>
      <c r="O45" s="85"/>
      <c r="P45" s="7"/>
      <c r="Q45" s="28">
        <f t="shared" si="3"/>
        <v>0</v>
      </c>
      <c r="S45" s="29" t="s">
        <v>45</v>
      </c>
      <c r="U45" s="126" t="s">
        <v>45</v>
      </c>
      <c r="V45" s="126"/>
      <c r="W45" s="126"/>
      <c r="X45" s="126"/>
      <c r="Y45" s="126"/>
      <c r="AA45"/>
      <c r="AB45"/>
      <c r="AC45"/>
      <c r="AD45"/>
      <c r="AE45"/>
      <c r="AF45"/>
      <c r="AG45"/>
      <c r="AH45"/>
      <c r="AI45"/>
    </row>
    <row r="46" spans="1:35" ht="12.75" thickBo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97"/>
      <c r="L46" s="97"/>
      <c r="M46" s="97"/>
      <c r="N46" s="105"/>
      <c r="O46" s="85"/>
      <c r="P46" s="7"/>
      <c r="Q46" s="28">
        <f t="shared" si="3"/>
        <v>0</v>
      </c>
      <c r="S46" s="29" t="s">
        <v>45</v>
      </c>
      <c r="U46" s="126" t="s">
        <v>45</v>
      </c>
      <c r="V46" s="126"/>
      <c r="W46" s="126"/>
      <c r="X46" s="126"/>
      <c r="Y46" s="126"/>
      <c r="AA46"/>
      <c r="AB46"/>
      <c r="AC46"/>
      <c r="AD46"/>
      <c r="AE46"/>
      <c r="AF46"/>
      <c r="AG46"/>
      <c r="AH46"/>
      <c r="AI46"/>
    </row>
    <row r="47" spans="1:35" ht="12.75" thickBot="1">
      <c r="A47" s="108"/>
      <c r="B47" s="109"/>
      <c r="C47" s="109"/>
      <c r="D47" s="109"/>
      <c r="E47" s="109"/>
      <c r="F47" s="109"/>
      <c r="G47" s="109"/>
      <c r="H47" s="110" t="s">
        <v>20</v>
      </c>
      <c r="I47" s="110" t="s">
        <v>21</v>
      </c>
      <c r="J47" s="110" t="s">
        <v>22</v>
      </c>
      <c r="K47" s="110" t="s">
        <v>23</v>
      </c>
      <c r="L47" s="110" t="s">
        <v>24</v>
      </c>
      <c r="M47" s="109"/>
      <c r="N47" s="111" t="s">
        <v>25</v>
      </c>
      <c r="O47" s="85"/>
      <c r="P47" s="7"/>
      <c r="Q47" s="28">
        <f t="shared" si="3"/>
        <v>0</v>
      </c>
      <c r="S47" s="29" t="s">
        <v>45</v>
      </c>
      <c r="U47" s="126" t="s">
        <v>45</v>
      </c>
      <c r="V47" s="126"/>
      <c r="W47" s="126"/>
      <c r="X47" s="126"/>
      <c r="Y47" s="126"/>
      <c r="AA47"/>
      <c r="AB47"/>
      <c r="AC47"/>
      <c r="AD47"/>
      <c r="AE47"/>
      <c r="AF47"/>
      <c r="AG47"/>
      <c r="AH47"/>
      <c r="AI47"/>
    </row>
    <row r="48" spans="1:35" ht="12">
      <c r="A48" s="112"/>
      <c r="B48" s="113"/>
      <c r="C48" s="113"/>
      <c r="D48" s="113"/>
      <c r="E48" s="113"/>
      <c r="F48" s="113" t="s">
        <v>71</v>
      </c>
      <c r="G48" s="113" t="s">
        <v>45</v>
      </c>
      <c r="H48" s="114" t="s">
        <v>45</v>
      </c>
      <c r="I48" s="114" t="s">
        <v>45</v>
      </c>
      <c r="J48" s="114" t="s">
        <v>45</v>
      </c>
      <c r="K48" s="114" t="s">
        <v>45</v>
      </c>
      <c r="L48" s="114" t="s">
        <v>45</v>
      </c>
      <c r="M48" s="114" t="s">
        <v>45</v>
      </c>
      <c r="N48" s="115" t="s">
        <v>45</v>
      </c>
      <c r="O48" s="85"/>
      <c r="P48" s="7"/>
      <c r="Q48" s="28">
        <f t="shared" si="3"/>
        <v>0</v>
      </c>
      <c r="S48" s="29" t="s">
        <v>45</v>
      </c>
      <c r="U48" s="126" t="s">
        <v>45</v>
      </c>
      <c r="V48" s="126"/>
      <c r="W48" s="126"/>
      <c r="X48" s="126"/>
      <c r="Y48" s="126"/>
      <c r="AA48"/>
      <c r="AB48"/>
      <c r="AC48"/>
      <c r="AD48"/>
      <c r="AE48"/>
      <c r="AF48"/>
      <c r="AG48"/>
      <c r="AH48"/>
      <c r="AI48"/>
    </row>
    <row r="49" spans="1:35" ht="12">
      <c r="A49" s="112"/>
      <c r="B49" s="113"/>
      <c r="C49" s="113"/>
      <c r="D49" s="113"/>
      <c r="E49" s="113"/>
      <c r="F49" s="113"/>
      <c r="G49" s="113"/>
      <c r="H49" s="114" t="s">
        <v>45</v>
      </c>
      <c r="I49" s="114" t="s">
        <v>45</v>
      </c>
      <c r="J49" s="114" t="s">
        <v>45</v>
      </c>
      <c r="K49" s="114" t="s">
        <v>45</v>
      </c>
      <c r="L49" s="114" t="s">
        <v>45</v>
      </c>
      <c r="M49" s="114" t="s">
        <v>45</v>
      </c>
      <c r="N49" s="115" t="s">
        <v>45</v>
      </c>
      <c r="O49" s="85"/>
      <c r="P49" s="7"/>
      <c r="AA49"/>
      <c r="AB49"/>
      <c r="AC49"/>
      <c r="AD49"/>
      <c r="AE49"/>
      <c r="AF49"/>
      <c r="AG49"/>
      <c r="AH49"/>
      <c r="AI49"/>
    </row>
    <row r="50" spans="1:35" ht="12">
      <c r="A50" s="112"/>
      <c r="B50" s="113"/>
      <c r="C50" s="113"/>
      <c r="D50" s="113"/>
      <c r="E50" s="113"/>
      <c r="F50" s="113"/>
      <c r="G50" s="113"/>
      <c r="H50" s="114" t="s">
        <v>45</v>
      </c>
      <c r="I50" s="114" t="s">
        <v>45</v>
      </c>
      <c r="J50" s="114" t="s">
        <v>45</v>
      </c>
      <c r="K50" s="114" t="s">
        <v>45</v>
      </c>
      <c r="L50" s="114" t="s">
        <v>45</v>
      </c>
      <c r="M50" s="114" t="s">
        <v>45</v>
      </c>
      <c r="N50" s="115" t="s">
        <v>45</v>
      </c>
      <c r="O50" s="85"/>
      <c r="P50" s="7"/>
      <c r="U50" s="19" t="s">
        <v>0</v>
      </c>
      <c r="AA50"/>
      <c r="AB50"/>
      <c r="AC50"/>
      <c r="AD50"/>
      <c r="AE50"/>
      <c r="AF50"/>
      <c r="AG50"/>
      <c r="AH50"/>
      <c r="AI50"/>
    </row>
    <row r="51" spans="1:35" ht="12">
      <c r="A51" s="112"/>
      <c r="B51" s="113"/>
      <c r="C51" s="113"/>
      <c r="D51" s="113"/>
      <c r="E51" s="113"/>
      <c r="F51" s="113"/>
      <c r="G51" s="113"/>
      <c r="H51" s="114" t="s">
        <v>45</v>
      </c>
      <c r="I51" s="114" t="s">
        <v>45</v>
      </c>
      <c r="J51" s="114" t="s">
        <v>45</v>
      </c>
      <c r="K51" s="114" t="s">
        <v>45</v>
      </c>
      <c r="L51" s="114" t="s">
        <v>45</v>
      </c>
      <c r="M51" s="114" t="s">
        <v>45</v>
      </c>
      <c r="N51" s="115" t="s">
        <v>45</v>
      </c>
      <c r="O51" s="85"/>
      <c r="P51" s="7"/>
      <c r="U51" s="19" t="s">
        <v>27</v>
      </c>
      <c r="AA51"/>
      <c r="AB51"/>
      <c r="AC51"/>
      <c r="AD51"/>
      <c r="AE51"/>
      <c r="AF51"/>
      <c r="AG51"/>
      <c r="AH51"/>
      <c r="AI51"/>
    </row>
    <row r="52" spans="1:35" ht="12">
      <c r="A52" s="116"/>
      <c r="B52" s="117"/>
      <c r="C52" s="117"/>
      <c r="D52" s="117"/>
      <c r="E52" s="117"/>
      <c r="F52" s="117"/>
      <c r="G52" s="117"/>
      <c r="H52" s="114" t="s">
        <v>45</v>
      </c>
      <c r="I52" s="114" t="s">
        <v>45</v>
      </c>
      <c r="J52" s="114" t="s">
        <v>45</v>
      </c>
      <c r="K52" s="114" t="s">
        <v>45</v>
      </c>
      <c r="L52" s="114" t="s">
        <v>45</v>
      </c>
      <c r="M52" s="114" t="s">
        <v>45</v>
      </c>
      <c r="N52" s="115" t="s">
        <v>45</v>
      </c>
      <c r="O52" s="85"/>
      <c r="P52" s="7"/>
      <c r="AA52"/>
      <c r="AB52"/>
      <c r="AC52"/>
      <c r="AD52"/>
      <c r="AE52"/>
      <c r="AF52"/>
      <c r="AG52"/>
      <c r="AH52"/>
      <c r="AI52"/>
    </row>
    <row r="53" spans="1:35" ht="12.75" thickBot="1">
      <c r="A53" s="116"/>
      <c r="B53" s="118"/>
      <c r="C53" s="118"/>
      <c r="D53" s="118"/>
      <c r="E53" s="118"/>
      <c r="F53" s="118"/>
      <c r="G53" s="118"/>
      <c r="H53" s="114" t="s">
        <v>45</v>
      </c>
      <c r="I53" s="114" t="s">
        <v>45</v>
      </c>
      <c r="J53" s="114" t="s">
        <v>45</v>
      </c>
      <c r="K53" s="119" t="s">
        <v>45</v>
      </c>
      <c r="L53" s="119" t="s">
        <v>45</v>
      </c>
      <c r="M53" s="114" t="s">
        <v>45</v>
      </c>
      <c r="N53" s="115" t="s">
        <v>45</v>
      </c>
      <c r="O53" s="85"/>
      <c r="P53" s="7"/>
      <c r="Q53" s="19" t="s">
        <v>52</v>
      </c>
      <c r="S53" s="19" t="s">
        <v>14</v>
      </c>
      <c r="W53" s="19" t="s">
        <v>15</v>
      </c>
      <c r="AA53"/>
      <c r="AB53"/>
      <c r="AC53"/>
      <c r="AD53"/>
      <c r="AE53"/>
      <c r="AF53"/>
      <c r="AG53"/>
      <c r="AH53"/>
      <c r="AI53"/>
    </row>
    <row r="54" spans="1:35" ht="13.5" thickBot="1" thickTop="1">
      <c r="A54" s="120"/>
      <c r="B54" s="121"/>
      <c r="C54" s="121"/>
      <c r="D54" s="121"/>
      <c r="E54" s="121"/>
      <c r="F54" s="121"/>
      <c r="G54" s="121"/>
      <c r="H54" s="121" t="s">
        <v>28</v>
      </c>
      <c r="I54" s="121"/>
      <c r="J54" s="121"/>
      <c r="K54" s="121"/>
      <c r="L54" s="121"/>
      <c r="M54" s="121"/>
      <c r="N54" s="122">
        <f>SUM(N48:N53)</f>
        <v>0</v>
      </c>
      <c r="O54" s="85"/>
      <c r="P54" s="7"/>
      <c r="Q54" s="23" t="s">
        <v>45</v>
      </c>
      <c r="S54" s="24"/>
      <c r="U54" s="128"/>
      <c r="V54" s="128"/>
      <c r="W54" s="128"/>
      <c r="X54" s="128"/>
      <c r="Y54" s="128"/>
      <c r="AA54"/>
      <c r="AB54"/>
      <c r="AC54"/>
      <c r="AD54"/>
      <c r="AE54"/>
      <c r="AF54"/>
      <c r="AG54"/>
      <c r="AH54"/>
      <c r="AI54"/>
    </row>
    <row r="55" spans="1:35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123"/>
      <c r="O55" s="85"/>
      <c r="P55" s="7"/>
      <c r="Q55" s="28">
        <f>Q28</f>
        <v>0</v>
      </c>
      <c r="S55" s="29" t="s">
        <v>45</v>
      </c>
      <c r="U55" s="126" t="s">
        <v>45</v>
      </c>
      <c r="V55" s="126"/>
      <c r="W55" s="126"/>
      <c r="X55" s="126"/>
      <c r="Y55" s="126"/>
      <c r="AA55"/>
      <c r="AB55"/>
      <c r="AC55"/>
      <c r="AD55"/>
      <c r="AE55"/>
      <c r="AF55"/>
      <c r="AG55"/>
      <c r="AH55"/>
      <c r="AI55"/>
    </row>
    <row r="56" spans="1:35" ht="12">
      <c r="A56" s="75" t="s">
        <v>29</v>
      </c>
      <c r="B56" s="124"/>
      <c r="C56" s="113" t="s">
        <v>45</v>
      </c>
      <c r="D56" s="76"/>
      <c r="E56" s="76"/>
      <c r="F56" s="76"/>
      <c r="G56" s="76" t="s">
        <v>71</v>
      </c>
      <c r="H56" s="76"/>
      <c r="I56" s="76"/>
      <c r="J56" s="76"/>
      <c r="K56" s="76"/>
      <c r="L56" s="76" t="s">
        <v>52</v>
      </c>
      <c r="M56" s="127" t="s">
        <v>45</v>
      </c>
      <c r="N56" s="127"/>
      <c r="O56" s="85"/>
      <c r="P56" s="7"/>
      <c r="Q56" s="28">
        <f aca="true" t="shared" si="4" ref="Q56:Q61">Q29</f>
        <v>0</v>
      </c>
      <c r="S56" s="29" t="s">
        <v>45</v>
      </c>
      <c r="U56" s="126" t="s">
        <v>45</v>
      </c>
      <c r="V56" s="126"/>
      <c r="W56" s="126"/>
      <c r="X56" s="126"/>
      <c r="Y56" s="126"/>
      <c r="AA56"/>
      <c r="AB56"/>
      <c r="AC56"/>
      <c r="AD56"/>
      <c r="AE56"/>
      <c r="AF56"/>
      <c r="AG56"/>
      <c r="AH56"/>
      <c r="AI56"/>
    </row>
    <row r="57" spans="1:35" ht="12">
      <c r="A57" s="62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125" t="s">
        <v>45</v>
      </c>
      <c r="N57" s="123"/>
      <c r="O57" s="85"/>
      <c r="P57" s="7"/>
      <c r="Q57" s="28">
        <f t="shared" si="4"/>
        <v>0</v>
      </c>
      <c r="S57" s="29" t="s">
        <v>45</v>
      </c>
      <c r="U57" s="126" t="s">
        <v>45</v>
      </c>
      <c r="V57" s="126"/>
      <c r="W57" s="126"/>
      <c r="X57" s="126"/>
      <c r="Y57" s="126"/>
      <c r="AA57"/>
      <c r="AB57"/>
      <c r="AC57"/>
      <c r="AD57"/>
      <c r="AE57"/>
      <c r="AF57"/>
      <c r="AG57"/>
      <c r="AH57"/>
      <c r="AI57"/>
    </row>
    <row r="58" spans="1:35" ht="12">
      <c r="A58" s="75" t="s">
        <v>30</v>
      </c>
      <c r="B58" s="100"/>
      <c r="C58" s="113" t="s">
        <v>45</v>
      </c>
      <c r="D58" s="113"/>
      <c r="E58" s="113"/>
      <c r="F58" s="76"/>
      <c r="G58" s="76" t="s">
        <v>30</v>
      </c>
      <c r="H58" s="76"/>
      <c r="I58" s="113" t="s">
        <v>45</v>
      </c>
      <c r="J58" s="113"/>
      <c r="K58" s="113"/>
      <c r="L58" s="76" t="s">
        <v>52</v>
      </c>
      <c r="M58" s="127" t="s">
        <v>45</v>
      </c>
      <c r="N58" s="127"/>
      <c r="O58" s="85"/>
      <c r="P58" s="7"/>
      <c r="Q58" s="28">
        <f t="shared" si="4"/>
        <v>0</v>
      </c>
      <c r="S58" s="29" t="s">
        <v>45</v>
      </c>
      <c r="U58" s="126" t="s">
        <v>45</v>
      </c>
      <c r="V58" s="126"/>
      <c r="W58" s="126"/>
      <c r="X58" s="126"/>
      <c r="Y58" s="126"/>
      <c r="AA58"/>
      <c r="AB58"/>
      <c r="AC58"/>
      <c r="AD58"/>
      <c r="AE58"/>
      <c r="AF58"/>
      <c r="AG58"/>
      <c r="AH58"/>
      <c r="AI58"/>
    </row>
    <row r="59" spans="16:25" ht="12">
      <c r="P59" s="7"/>
      <c r="Q59" s="28">
        <f t="shared" si="4"/>
        <v>0</v>
      </c>
      <c r="S59" s="29" t="s">
        <v>45</v>
      </c>
      <c r="U59" s="126" t="s">
        <v>45</v>
      </c>
      <c r="V59" s="126"/>
      <c r="W59" s="126"/>
      <c r="X59" s="126"/>
      <c r="Y59" s="126"/>
    </row>
    <row r="60" spans="16:25" ht="12">
      <c r="P60" s="7"/>
      <c r="Q60" s="28">
        <f t="shared" si="4"/>
        <v>0</v>
      </c>
      <c r="S60" s="29" t="s">
        <v>45</v>
      </c>
      <c r="U60" s="126" t="s">
        <v>45</v>
      </c>
      <c r="V60" s="126"/>
      <c r="W60" s="126"/>
      <c r="X60" s="126"/>
      <c r="Y60" s="126"/>
    </row>
    <row r="61" spans="16:25" ht="12">
      <c r="P61" s="7"/>
      <c r="Q61" s="28">
        <f t="shared" si="4"/>
        <v>0</v>
      </c>
      <c r="S61" s="29" t="s">
        <v>45</v>
      </c>
      <c r="U61" s="126" t="s">
        <v>45</v>
      </c>
      <c r="V61" s="126"/>
      <c r="W61" s="126"/>
      <c r="X61" s="126"/>
      <c r="Y61" s="126"/>
    </row>
    <row r="62" ht="12">
      <c r="P62" s="7"/>
    </row>
    <row r="63" ht="12">
      <c r="P63" s="7"/>
    </row>
    <row r="64" ht="12">
      <c r="P64" s="7"/>
    </row>
    <row r="65" ht="12">
      <c r="P65" s="7"/>
    </row>
    <row r="66" ht="12">
      <c r="P66" s="7"/>
    </row>
  </sheetData>
  <mergeCells count="42">
    <mergeCell ref="A1:O1"/>
    <mergeCell ref="R1:S1"/>
    <mergeCell ref="W1:Y1"/>
    <mergeCell ref="A3:O3"/>
    <mergeCell ref="A5:O5"/>
    <mergeCell ref="B6:H6"/>
    <mergeCell ref="L6:N6"/>
    <mergeCell ref="A7:B7"/>
    <mergeCell ref="C7:E7"/>
    <mergeCell ref="F7:G7"/>
    <mergeCell ref="J7:K7"/>
    <mergeCell ref="L7:O7"/>
    <mergeCell ref="U15:Y15"/>
    <mergeCell ref="U16:Y16"/>
    <mergeCell ref="U17:Y17"/>
    <mergeCell ref="U18:Y18"/>
    <mergeCell ref="J9:O9"/>
    <mergeCell ref="U12:Y12"/>
    <mergeCell ref="U13:Y13"/>
    <mergeCell ref="U14:Y14"/>
    <mergeCell ref="H42:M42"/>
    <mergeCell ref="U42:Y42"/>
    <mergeCell ref="U43:Y43"/>
    <mergeCell ref="U44:Y44"/>
    <mergeCell ref="U19:Y19"/>
    <mergeCell ref="J37:M37"/>
    <mergeCell ref="H41:M41"/>
    <mergeCell ref="U41:Y41"/>
    <mergeCell ref="U54:Y54"/>
    <mergeCell ref="U55:Y55"/>
    <mergeCell ref="M56:N56"/>
    <mergeCell ref="U56:Y56"/>
    <mergeCell ref="U45:Y45"/>
    <mergeCell ref="U46:Y46"/>
    <mergeCell ref="U47:Y47"/>
    <mergeCell ref="U48:Y48"/>
    <mergeCell ref="U60:Y60"/>
    <mergeCell ref="U61:Y61"/>
    <mergeCell ref="U57:Y57"/>
    <mergeCell ref="M58:N58"/>
    <mergeCell ref="U58:Y58"/>
    <mergeCell ref="U59:Y59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Gregg Vaughn</cp:lastModifiedBy>
  <cp:lastPrinted>2008-01-25T22:58:47Z</cp:lastPrinted>
  <dcterms:created xsi:type="dcterms:W3CDTF">2010-02-10T01:33:20Z</dcterms:created>
  <dcterms:modified xsi:type="dcterms:W3CDTF">2010-02-10T01:33:21Z</dcterms:modified>
  <cp:category/>
  <cp:version/>
  <cp:contentType/>
  <cp:contentStatus/>
</cp:coreProperties>
</file>